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8795" windowHeight="12015" activeTab="1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20" i="2"/>
  <c r="G19"/>
  <c r="G18"/>
  <c r="G17"/>
  <c r="G16"/>
  <c r="G15"/>
  <c r="G14"/>
  <c r="G13"/>
  <c r="G12"/>
  <c r="G11"/>
  <c r="G10"/>
  <c r="G9"/>
  <c r="G8"/>
  <c r="G7"/>
  <c r="G6"/>
  <c r="F22"/>
  <c r="E20"/>
  <c r="E19"/>
  <c r="E18"/>
  <c r="E17"/>
  <c r="E16"/>
  <c r="E15"/>
  <c r="E14"/>
  <c r="E13"/>
  <c r="E12"/>
  <c r="E11"/>
  <c r="E10"/>
  <c r="E9"/>
  <c r="E8"/>
  <c r="E7"/>
  <c r="E6"/>
  <c r="D22"/>
  <c r="F19" i="3"/>
  <c r="F18"/>
  <c r="F17"/>
  <c r="F16"/>
  <c r="F15"/>
  <c r="F14"/>
  <c r="F13"/>
  <c r="F12"/>
  <c r="F11"/>
  <c r="F10"/>
  <c r="F9"/>
  <c r="F8"/>
  <c r="F7"/>
  <c r="F6"/>
  <c r="F5"/>
  <c r="D21"/>
  <c r="E19"/>
  <c r="E18"/>
  <c r="E17"/>
  <c r="E16"/>
  <c r="E15"/>
  <c r="E14"/>
  <c r="E13"/>
  <c r="E12"/>
  <c r="E11"/>
  <c r="E10"/>
  <c r="E9"/>
  <c r="E8"/>
  <c r="E7"/>
  <c r="E6"/>
  <c r="E5"/>
  <c r="C21"/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5"/>
  <c r="D2"/>
  <c r="C2"/>
  <c r="G7" s="1"/>
  <c r="D6" i="3"/>
  <c r="D7"/>
  <c r="D8"/>
  <c r="D9"/>
  <c r="D10"/>
  <c r="D11"/>
  <c r="D12"/>
  <c r="D13"/>
  <c r="D14"/>
  <c r="D15"/>
  <c r="D16"/>
  <c r="D17"/>
  <c r="D18"/>
  <c r="D19"/>
  <c r="D5"/>
  <c r="G84" i="1" l="1"/>
  <c r="G78"/>
  <c r="G68"/>
  <c r="G50"/>
  <c r="G6"/>
  <c r="G82"/>
  <c r="G80"/>
  <c r="G76"/>
  <c r="G74"/>
  <c r="G72"/>
  <c r="G70"/>
  <c r="G66"/>
  <c r="G64"/>
  <c r="G62"/>
  <c r="G60"/>
  <c r="G58"/>
  <c r="G56"/>
  <c r="G54"/>
  <c r="G52"/>
  <c r="G48"/>
  <c r="G46"/>
  <c r="G44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G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G13"/>
  <c r="G11"/>
  <c r="G9"/>
  <c r="B18" i="3"/>
  <c r="B19" s="1"/>
  <c r="B7"/>
  <c r="B8" s="1"/>
  <c r="B9" s="1"/>
  <c r="B10" s="1"/>
  <c r="B11" s="1"/>
  <c r="B12" s="1"/>
  <c r="B13" s="1"/>
  <c r="B14" s="1"/>
  <c r="B15" s="1"/>
  <c r="B16" s="1"/>
  <c r="B17" s="1"/>
  <c r="B6"/>
  <c r="H7" i="2"/>
  <c r="H8"/>
  <c r="H9"/>
  <c r="H10"/>
  <c r="H11"/>
  <c r="H12"/>
  <c r="H13"/>
  <c r="H14"/>
  <c r="H15"/>
  <c r="H16"/>
  <c r="H17"/>
  <c r="H18"/>
  <c r="H19"/>
  <c r="H20"/>
  <c r="H6"/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5"/>
  <c r="C19" i="2"/>
  <c r="C20" s="1"/>
  <c r="C8"/>
  <c r="C9" s="1"/>
  <c r="C10" s="1"/>
  <c r="C11" s="1"/>
  <c r="C12" s="1"/>
  <c r="C13" s="1"/>
  <c r="C14" s="1"/>
  <c r="C15" s="1"/>
  <c r="C16" s="1"/>
  <c r="C17" s="1"/>
  <c r="C18" s="1"/>
  <c r="C7"/>
</calcChain>
</file>

<file path=xl/sharedStrings.xml><?xml version="1.0" encoding="utf-8"?>
<sst xmlns="http://schemas.openxmlformats.org/spreadsheetml/2006/main" count="22" uniqueCount="19">
  <si>
    <t>Aufgabe 2.1.1.</t>
  </si>
  <si>
    <t>Spaltbreite/mm</t>
  </si>
  <si>
    <t>2.1.2</t>
  </si>
  <si>
    <t>Strahlungsfluss/µW</t>
  </si>
  <si>
    <t>795nm</t>
  </si>
  <si>
    <t>Empfindlichkeit</t>
  </si>
  <si>
    <t>U in V</t>
  </si>
  <si>
    <t>Winkel in °</t>
  </si>
  <si>
    <t>Wellenlänge in nm</t>
  </si>
  <si>
    <t>Spannung in V</t>
  </si>
  <si>
    <t>Strahlungsfluss in µW</t>
  </si>
  <si>
    <t>Strahlungsfluss normiert auf Maximum</t>
  </si>
  <si>
    <t>Spannung normiert auf Maximum</t>
  </si>
  <si>
    <t>Empfindlichkeit V/µW</t>
  </si>
  <si>
    <t>U_ideal</t>
  </si>
  <si>
    <t>U bez. A. max</t>
  </si>
  <si>
    <t>U_max</t>
  </si>
  <si>
    <t>U_idela bez. A. max</t>
  </si>
  <si>
    <t>MAX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</si>
</sst>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Tabelle1!$B$5:$B$84</c:f>
              <c:numCache>
                <c:formatCode>General</c:formatCode>
                <c:ptCount val="80"/>
                <c:pt idx="0">
                  <c:v>462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540</c:v>
                </c:pt>
                <c:pt idx="5">
                  <c:v>560</c:v>
                </c:pt>
                <c:pt idx="6">
                  <c:v>580</c:v>
                </c:pt>
                <c:pt idx="7">
                  <c:v>600</c:v>
                </c:pt>
                <c:pt idx="8">
                  <c:v>620</c:v>
                </c:pt>
                <c:pt idx="9">
                  <c:v>640</c:v>
                </c:pt>
                <c:pt idx="10">
                  <c:v>660</c:v>
                </c:pt>
                <c:pt idx="11">
                  <c:v>680</c:v>
                </c:pt>
                <c:pt idx="12">
                  <c:v>700</c:v>
                </c:pt>
                <c:pt idx="13">
                  <c:v>720</c:v>
                </c:pt>
                <c:pt idx="14">
                  <c:v>740</c:v>
                </c:pt>
                <c:pt idx="15">
                  <c:v>760</c:v>
                </c:pt>
                <c:pt idx="16">
                  <c:v>780</c:v>
                </c:pt>
                <c:pt idx="17">
                  <c:v>800</c:v>
                </c:pt>
                <c:pt idx="18">
                  <c:v>805</c:v>
                </c:pt>
                <c:pt idx="19">
                  <c:v>810</c:v>
                </c:pt>
                <c:pt idx="20">
                  <c:v>815</c:v>
                </c:pt>
                <c:pt idx="21">
                  <c:v>820</c:v>
                </c:pt>
                <c:pt idx="22">
                  <c:v>825</c:v>
                </c:pt>
                <c:pt idx="23">
                  <c:v>830</c:v>
                </c:pt>
                <c:pt idx="24">
                  <c:v>840</c:v>
                </c:pt>
                <c:pt idx="25">
                  <c:v>850</c:v>
                </c:pt>
                <c:pt idx="26">
                  <c:v>860</c:v>
                </c:pt>
                <c:pt idx="27">
                  <c:v>870</c:v>
                </c:pt>
                <c:pt idx="28">
                  <c:v>875</c:v>
                </c:pt>
                <c:pt idx="29">
                  <c:v>880</c:v>
                </c:pt>
                <c:pt idx="30">
                  <c:v>885</c:v>
                </c:pt>
                <c:pt idx="31">
                  <c:v>890</c:v>
                </c:pt>
                <c:pt idx="32">
                  <c:v>895</c:v>
                </c:pt>
                <c:pt idx="33">
                  <c:v>900</c:v>
                </c:pt>
                <c:pt idx="34">
                  <c:v>912.7</c:v>
                </c:pt>
                <c:pt idx="35">
                  <c:v>920</c:v>
                </c:pt>
                <c:pt idx="36">
                  <c:v>930</c:v>
                </c:pt>
                <c:pt idx="37">
                  <c:v>940</c:v>
                </c:pt>
                <c:pt idx="38">
                  <c:v>960</c:v>
                </c:pt>
                <c:pt idx="39">
                  <c:v>970</c:v>
                </c:pt>
                <c:pt idx="40">
                  <c:v>975</c:v>
                </c:pt>
                <c:pt idx="41">
                  <c:v>980</c:v>
                </c:pt>
                <c:pt idx="42">
                  <c:v>985</c:v>
                </c:pt>
                <c:pt idx="43">
                  <c:v>990</c:v>
                </c:pt>
                <c:pt idx="44">
                  <c:v>995</c:v>
                </c:pt>
                <c:pt idx="45">
                  <c:v>1000</c:v>
                </c:pt>
                <c:pt idx="46">
                  <c:v>1010</c:v>
                </c:pt>
                <c:pt idx="47">
                  <c:v>1020</c:v>
                </c:pt>
                <c:pt idx="48">
                  <c:v>1040</c:v>
                </c:pt>
                <c:pt idx="49">
                  <c:v>1045</c:v>
                </c:pt>
                <c:pt idx="50">
                  <c:v>1050</c:v>
                </c:pt>
                <c:pt idx="51">
                  <c:v>1060</c:v>
                </c:pt>
                <c:pt idx="52">
                  <c:v>1080</c:v>
                </c:pt>
                <c:pt idx="53">
                  <c:v>1100</c:v>
                </c:pt>
                <c:pt idx="54">
                  <c:v>1120</c:v>
                </c:pt>
                <c:pt idx="55">
                  <c:v>1160</c:v>
                </c:pt>
                <c:pt idx="56">
                  <c:v>1180</c:v>
                </c:pt>
                <c:pt idx="57">
                  <c:v>1200</c:v>
                </c:pt>
                <c:pt idx="58">
                  <c:v>1220</c:v>
                </c:pt>
                <c:pt idx="59">
                  <c:v>1240</c:v>
                </c:pt>
                <c:pt idx="60">
                  <c:v>1260</c:v>
                </c:pt>
                <c:pt idx="61">
                  <c:v>1280</c:v>
                </c:pt>
                <c:pt idx="62">
                  <c:v>1300</c:v>
                </c:pt>
                <c:pt idx="63">
                  <c:v>1320</c:v>
                </c:pt>
                <c:pt idx="64">
                  <c:v>1340</c:v>
                </c:pt>
                <c:pt idx="65">
                  <c:v>1360</c:v>
                </c:pt>
                <c:pt idx="66">
                  <c:v>1380</c:v>
                </c:pt>
                <c:pt idx="67">
                  <c:v>1400</c:v>
                </c:pt>
                <c:pt idx="68">
                  <c:v>1420</c:v>
                </c:pt>
                <c:pt idx="69">
                  <c:v>1440</c:v>
                </c:pt>
                <c:pt idx="70">
                  <c:v>1460</c:v>
                </c:pt>
                <c:pt idx="71">
                  <c:v>1480</c:v>
                </c:pt>
                <c:pt idx="72">
                  <c:v>1500</c:v>
                </c:pt>
                <c:pt idx="73">
                  <c:v>1520</c:v>
                </c:pt>
                <c:pt idx="74">
                  <c:v>1540</c:v>
                </c:pt>
                <c:pt idx="75">
                  <c:v>1560</c:v>
                </c:pt>
                <c:pt idx="76">
                  <c:v>1580</c:v>
                </c:pt>
                <c:pt idx="77">
                  <c:v>1600</c:v>
                </c:pt>
                <c:pt idx="78">
                  <c:v>1620</c:v>
                </c:pt>
                <c:pt idx="79">
                  <c:v>1640</c:v>
                </c:pt>
              </c:numCache>
            </c:numRef>
          </c:xVal>
          <c:yVal>
            <c:numRef>
              <c:f>Tabelle1!$C$5:$C$84</c:f>
              <c:numCache>
                <c:formatCode>General</c:formatCode>
                <c:ptCount val="80"/>
                <c:pt idx="0">
                  <c:v>7.1</c:v>
                </c:pt>
                <c:pt idx="1">
                  <c:v>8</c:v>
                </c:pt>
                <c:pt idx="2">
                  <c:v>8.65</c:v>
                </c:pt>
                <c:pt idx="3">
                  <c:v>10.199999999999999</c:v>
                </c:pt>
                <c:pt idx="4">
                  <c:v>11.85</c:v>
                </c:pt>
                <c:pt idx="5">
                  <c:v>13.5</c:v>
                </c:pt>
                <c:pt idx="6">
                  <c:v>15.5</c:v>
                </c:pt>
                <c:pt idx="7">
                  <c:v>16.38</c:v>
                </c:pt>
                <c:pt idx="8">
                  <c:v>18.95</c:v>
                </c:pt>
                <c:pt idx="9">
                  <c:v>18.96</c:v>
                </c:pt>
                <c:pt idx="10">
                  <c:v>19.829999999999998</c:v>
                </c:pt>
                <c:pt idx="11">
                  <c:v>23.4</c:v>
                </c:pt>
                <c:pt idx="12">
                  <c:v>21.87</c:v>
                </c:pt>
                <c:pt idx="13">
                  <c:v>23.78</c:v>
                </c:pt>
                <c:pt idx="14">
                  <c:v>25.8</c:v>
                </c:pt>
                <c:pt idx="15">
                  <c:v>31.4</c:v>
                </c:pt>
                <c:pt idx="16">
                  <c:v>20.5</c:v>
                </c:pt>
                <c:pt idx="17">
                  <c:v>23.6</c:v>
                </c:pt>
                <c:pt idx="18">
                  <c:v>24.36</c:v>
                </c:pt>
                <c:pt idx="19">
                  <c:v>30.5</c:v>
                </c:pt>
                <c:pt idx="20">
                  <c:v>45.25</c:v>
                </c:pt>
                <c:pt idx="21">
                  <c:v>93.6</c:v>
                </c:pt>
                <c:pt idx="22">
                  <c:v>143.69999999999999</c:v>
                </c:pt>
                <c:pt idx="23">
                  <c:v>85.8</c:v>
                </c:pt>
                <c:pt idx="24">
                  <c:v>36.1</c:v>
                </c:pt>
                <c:pt idx="25">
                  <c:v>23.6</c:v>
                </c:pt>
                <c:pt idx="26">
                  <c:v>25.88</c:v>
                </c:pt>
                <c:pt idx="27">
                  <c:v>45.9</c:v>
                </c:pt>
                <c:pt idx="28">
                  <c:v>81.8</c:v>
                </c:pt>
                <c:pt idx="29">
                  <c:v>203.6</c:v>
                </c:pt>
                <c:pt idx="30">
                  <c:v>234.7</c:v>
                </c:pt>
                <c:pt idx="31">
                  <c:v>220.6</c:v>
                </c:pt>
                <c:pt idx="32">
                  <c:v>196.4</c:v>
                </c:pt>
                <c:pt idx="33">
                  <c:v>193.8</c:v>
                </c:pt>
                <c:pt idx="34">
                  <c:v>219.74</c:v>
                </c:pt>
                <c:pt idx="35">
                  <c:v>150.80000000000001</c:v>
                </c:pt>
                <c:pt idx="36">
                  <c:v>114.8</c:v>
                </c:pt>
                <c:pt idx="37">
                  <c:v>130</c:v>
                </c:pt>
                <c:pt idx="38">
                  <c:v>108.1</c:v>
                </c:pt>
                <c:pt idx="39">
                  <c:v>144.80000000000001</c:v>
                </c:pt>
                <c:pt idx="40">
                  <c:v>193.3</c:v>
                </c:pt>
                <c:pt idx="41">
                  <c:v>279.10000000000002</c:v>
                </c:pt>
                <c:pt idx="42">
                  <c:v>289.7</c:v>
                </c:pt>
                <c:pt idx="43">
                  <c:v>245.6</c:v>
                </c:pt>
                <c:pt idx="44">
                  <c:v>175.5</c:v>
                </c:pt>
                <c:pt idx="45">
                  <c:v>131</c:v>
                </c:pt>
                <c:pt idx="46">
                  <c:v>86.7</c:v>
                </c:pt>
                <c:pt idx="47">
                  <c:v>57.5</c:v>
                </c:pt>
                <c:pt idx="48">
                  <c:v>48.3</c:v>
                </c:pt>
                <c:pt idx="49">
                  <c:v>50.5</c:v>
                </c:pt>
                <c:pt idx="50">
                  <c:v>50.3</c:v>
                </c:pt>
                <c:pt idx="51">
                  <c:v>47</c:v>
                </c:pt>
                <c:pt idx="52">
                  <c:v>56.6</c:v>
                </c:pt>
                <c:pt idx="53">
                  <c:v>55.8</c:v>
                </c:pt>
                <c:pt idx="54">
                  <c:v>46.8</c:v>
                </c:pt>
                <c:pt idx="55">
                  <c:v>35.6</c:v>
                </c:pt>
                <c:pt idx="56">
                  <c:v>66.599999999999994</c:v>
                </c:pt>
                <c:pt idx="57">
                  <c:v>33.799999999999997</c:v>
                </c:pt>
                <c:pt idx="58">
                  <c:v>28.8</c:v>
                </c:pt>
                <c:pt idx="59">
                  <c:v>25.5</c:v>
                </c:pt>
                <c:pt idx="60">
                  <c:v>39.5</c:v>
                </c:pt>
                <c:pt idx="61">
                  <c:v>29.3</c:v>
                </c:pt>
                <c:pt idx="62">
                  <c:v>22.2</c:v>
                </c:pt>
                <c:pt idx="63">
                  <c:v>21.2</c:v>
                </c:pt>
                <c:pt idx="64">
                  <c:v>20.3</c:v>
                </c:pt>
                <c:pt idx="65">
                  <c:v>23</c:v>
                </c:pt>
                <c:pt idx="66">
                  <c:v>8.1999999999999993</c:v>
                </c:pt>
                <c:pt idx="67">
                  <c:v>7.8</c:v>
                </c:pt>
                <c:pt idx="68">
                  <c:v>23.4</c:v>
                </c:pt>
                <c:pt idx="69">
                  <c:v>24.5</c:v>
                </c:pt>
                <c:pt idx="70">
                  <c:v>24</c:v>
                </c:pt>
                <c:pt idx="71">
                  <c:v>45.5</c:v>
                </c:pt>
                <c:pt idx="72">
                  <c:v>21.2</c:v>
                </c:pt>
                <c:pt idx="73">
                  <c:v>17.5</c:v>
                </c:pt>
                <c:pt idx="74">
                  <c:v>24.8</c:v>
                </c:pt>
                <c:pt idx="75">
                  <c:v>19.7</c:v>
                </c:pt>
                <c:pt idx="76">
                  <c:v>14.6</c:v>
                </c:pt>
                <c:pt idx="77">
                  <c:v>16.7</c:v>
                </c:pt>
                <c:pt idx="78">
                  <c:v>15.45</c:v>
                </c:pt>
                <c:pt idx="79">
                  <c:v>12.6</c:v>
                </c:pt>
              </c:numCache>
            </c:numRef>
          </c:yVal>
          <c:smooth val="1"/>
        </c:ser>
        <c:axId val="71471872"/>
        <c:axId val="71473408"/>
      </c:scatterChart>
      <c:valAx>
        <c:axId val="71471872"/>
        <c:scaling>
          <c:orientation val="minMax"/>
          <c:max val="1800"/>
          <c:min val="450"/>
        </c:scaling>
        <c:axPos val="b"/>
        <c:numFmt formatCode="General" sourceLinked="1"/>
        <c:tickLblPos val="nextTo"/>
        <c:crossAx val="71473408"/>
        <c:crosses val="autoZero"/>
        <c:crossBetween val="midCat"/>
      </c:valAx>
      <c:valAx>
        <c:axId val="71473408"/>
        <c:scaling>
          <c:orientation val="minMax"/>
        </c:scaling>
        <c:axPos val="l"/>
        <c:majorGridlines/>
        <c:numFmt formatCode="General" sourceLinked="1"/>
        <c:tickLblPos val="nextTo"/>
        <c:crossAx val="7147187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Tabelle1!$B$5:$B$84</c:f>
              <c:numCache>
                <c:formatCode>General</c:formatCode>
                <c:ptCount val="80"/>
                <c:pt idx="0">
                  <c:v>462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540</c:v>
                </c:pt>
                <c:pt idx="5">
                  <c:v>560</c:v>
                </c:pt>
                <c:pt idx="6">
                  <c:v>580</c:v>
                </c:pt>
                <c:pt idx="7">
                  <c:v>600</c:v>
                </c:pt>
                <c:pt idx="8">
                  <c:v>620</c:v>
                </c:pt>
                <c:pt idx="9">
                  <c:v>640</c:v>
                </c:pt>
                <c:pt idx="10">
                  <c:v>660</c:v>
                </c:pt>
                <c:pt idx="11">
                  <c:v>680</c:v>
                </c:pt>
                <c:pt idx="12">
                  <c:v>700</c:v>
                </c:pt>
                <c:pt idx="13">
                  <c:v>720</c:v>
                </c:pt>
                <c:pt idx="14">
                  <c:v>740</c:v>
                </c:pt>
                <c:pt idx="15">
                  <c:v>760</c:v>
                </c:pt>
                <c:pt idx="16">
                  <c:v>780</c:v>
                </c:pt>
                <c:pt idx="17">
                  <c:v>800</c:v>
                </c:pt>
                <c:pt idx="18">
                  <c:v>805</c:v>
                </c:pt>
                <c:pt idx="19">
                  <c:v>810</c:v>
                </c:pt>
                <c:pt idx="20">
                  <c:v>815</c:v>
                </c:pt>
                <c:pt idx="21">
                  <c:v>820</c:v>
                </c:pt>
                <c:pt idx="22">
                  <c:v>825</c:v>
                </c:pt>
                <c:pt idx="23">
                  <c:v>830</c:v>
                </c:pt>
                <c:pt idx="24">
                  <c:v>840</c:v>
                </c:pt>
                <c:pt idx="25">
                  <c:v>850</c:v>
                </c:pt>
                <c:pt idx="26">
                  <c:v>860</c:v>
                </c:pt>
                <c:pt idx="27">
                  <c:v>870</c:v>
                </c:pt>
                <c:pt idx="28">
                  <c:v>875</c:v>
                </c:pt>
                <c:pt idx="29">
                  <c:v>880</c:v>
                </c:pt>
                <c:pt idx="30">
                  <c:v>885</c:v>
                </c:pt>
                <c:pt idx="31">
                  <c:v>890</c:v>
                </c:pt>
                <c:pt idx="32">
                  <c:v>895</c:v>
                </c:pt>
                <c:pt idx="33">
                  <c:v>900</c:v>
                </c:pt>
                <c:pt idx="34">
                  <c:v>912.7</c:v>
                </c:pt>
                <c:pt idx="35">
                  <c:v>920</c:v>
                </c:pt>
                <c:pt idx="36">
                  <c:v>930</c:v>
                </c:pt>
                <c:pt idx="37">
                  <c:v>940</c:v>
                </c:pt>
                <c:pt idx="38">
                  <c:v>960</c:v>
                </c:pt>
                <c:pt idx="39">
                  <c:v>970</c:v>
                </c:pt>
                <c:pt idx="40">
                  <c:v>975</c:v>
                </c:pt>
                <c:pt idx="41">
                  <c:v>980</c:v>
                </c:pt>
                <c:pt idx="42">
                  <c:v>985</c:v>
                </c:pt>
                <c:pt idx="43">
                  <c:v>990</c:v>
                </c:pt>
                <c:pt idx="44">
                  <c:v>995</c:v>
                </c:pt>
                <c:pt idx="45">
                  <c:v>1000</c:v>
                </c:pt>
                <c:pt idx="46">
                  <c:v>1010</c:v>
                </c:pt>
                <c:pt idx="47">
                  <c:v>1020</c:v>
                </c:pt>
                <c:pt idx="48">
                  <c:v>1040</c:v>
                </c:pt>
                <c:pt idx="49">
                  <c:v>1045</c:v>
                </c:pt>
                <c:pt idx="50">
                  <c:v>1050</c:v>
                </c:pt>
                <c:pt idx="51">
                  <c:v>1060</c:v>
                </c:pt>
                <c:pt idx="52">
                  <c:v>1080</c:v>
                </c:pt>
                <c:pt idx="53">
                  <c:v>1100</c:v>
                </c:pt>
                <c:pt idx="54">
                  <c:v>1120</c:v>
                </c:pt>
                <c:pt idx="55">
                  <c:v>1160</c:v>
                </c:pt>
                <c:pt idx="56">
                  <c:v>1180</c:v>
                </c:pt>
                <c:pt idx="57">
                  <c:v>1200</c:v>
                </c:pt>
                <c:pt idx="58">
                  <c:v>1220</c:v>
                </c:pt>
                <c:pt idx="59">
                  <c:v>1240</c:v>
                </c:pt>
                <c:pt idx="60">
                  <c:v>1260</c:v>
                </c:pt>
                <c:pt idx="61">
                  <c:v>1280</c:v>
                </c:pt>
                <c:pt idx="62">
                  <c:v>1300</c:v>
                </c:pt>
                <c:pt idx="63">
                  <c:v>1320</c:v>
                </c:pt>
                <c:pt idx="64">
                  <c:v>1340</c:v>
                </c:pt>
                <c:pt idx="65">
                  <c:v>1360</c:v>
                </c:pt>
                <c:pt idx="66">
                  <c:v>1380</c:v>
                </c:pt>
                <c:pt idx="67">
                  <c:v>1400</c:v>
                </c:pt>
                <c:pt idx="68">
                  <c:v>1420</c:v>
                </c:pt>
                <c:pt idx="69">
                  <c:v>1440</c:v>
                </c:pt>
                <c:pt idx="70">
                  <c:v>1460</c:v>
                </c:pt>
                <c:pt idx="71">
                  <c:v>1480</c:v>
                </c:pt>
                <c:pt idx="72">
                  <c:v>1500</c:v>
                </c:pt>
                <c:pt idx="73">
                  <c:v>1520</c:v>
                </c:pt>
                <c:pt idx="74">
                  <c:v>1540</c:v>
                </c:pt>
                <c:pt idx="75">
                  <c:v>1560</c:v>
                </c:pt>
                <c:pt idx="76">
                  <c:v>1580</c:v>
                </c:pt>
                <c:pt idx="77">
                  <c:v>1600</c:v>
                </c:pt>
                <c:pt idx="78">
                  <c:v>1620</c:v>
                </c:pt>
                <c:pt idx="79">
                  <c:v>1640</c:v>
                </c:pt>
              </c:numCache>
            </c:numRef>
          </c:xVal>
          <c:yVal>
            <c:numRef>
              <c:f>Tabelle1!$D$5:$D$84</c:f>
              <c:numCache>
                <c:formatCode>General</c:formatCode>
                <c:ptCount val="80"/>
                <c:pt idx="0">
                  <c:v>0</c:v>
                </c:pt>
                <c:pt idx="1">
                  <c:v>1.15E-2</c:v>
                </c:pt>
                <c:pt idx="2">
                  <c:v>2.1499999999999998E-2</c:v>
                </c:pt>
                <c:pt idx="3">
                  <c:v>4.1599999999999998E-2</c:v>
                </c:pt>
                <c:pt idx="4">
                  <c:v>6.83E-2</c:v>
                </c:pt>
                <c:pt idx="5">
                  <c:v>9.8500000000000004E-2</c:v>
                </c:pt>
                <c:pt idx="6">
                  <c:v>0.13650000000000001</c:v>
                </c:pt>
                <c:pt idx="7">
                  <c:v>0.1633</c:v>
                </c:pt>
                <c:pt idx="8">
                  <c:v>0.2177</c:v>
                </c:pt>
                <c:pt idx="9">
                  <c:v>0.23599999999999999</c:v>
                </c:pt>
                <c:pt idx="10">
                  <c:v>0.27150000000000002</c:v>
                </c:pt>
                <c:pt idx="11">
                  <c:v>0.35499999999999998</c:v>
                </c:pt>
                <c:pt idx="12">
                  <c:v>0.35499999999999998</c:v>
                </c:pt>
                <c:pt idx="13">
                  <c:v>0.42349999999999999</c:v>
                </c:pt>
                <c:pt idx="14">
                  <c:v>0.5</c:v>
                </c:pt>
                <c:pt idx="15">
                  <c:v>0.66300000000000003</c:v>
                </c:pt>
                <c:pt idx="16">
                  <c:v>0.436</c:v>
                </c:pt>
                <c:pt idx="17">
                  <c:v>0.54469999999999996</c:v>
                </c:pt>
                <c:pt idx="18">
                  <c:v>0.56699999999999995</c:v>
                </c:pt>
                <c:pt idx="19">
                  <c:v>0.68500000000000005</c:v>
                </c:pt>
                <c:pt idx="20">
                  <c:v>1.0651999999999999</c:v>
                </c:pt>
                <c:pt idx="21">
                  <c:v>2.4</c:v>
                </c:pt>
                <c:pt idx="22">
                  <c:v>3.9129999999999998</c:v>
                </c:pt>
                <c:pt idx="23">
                  <c:v>2.3889999999999998</c:v>
                </c:pt>
                <c:pt idx="24">
                  <c:v>0.96299999999999997</c:v>
                </c:pt>
                <c:pt idx="25">
                  <c:v>0.60499999999999998</c:v>
                </c:pt>
                <c:pt idx="26">
                  <c:v>0.65700000000000003</c:v>
                </c:pt>
                <c:pt idx="27">
                  <c:v>1.1357999999999999</c:v>
                </c:pt>
                <c:pt idx="28">
                  <c:v>2.173</c:v>
                </c:pt>
                <c:pt idx="29">
                  <c:v>5.77</c:v>
                </c:pt>
                <c:pt idx="30">
                  <c:v>6.93</c:v>
                </c:pt>
                <c:pt idx="31">
                  <c:v>6.5439999999999996</c:v>
                </c:pt>
                <c:pt idx="32">
                  <c:v>5.91</c:v>
                </c:pt>
                <c:pt idx="33">
                  <c:v>5.6749999999999998</c:v>
                </c:pt>
                <c:pt idx="34">
                  <c:v>6.63</c:v>
                </c:pt>
                <c:pt idx="35">
                  <c:v>4.63</c:v>
                </c:pt>
                <c:pt idx="36">
                  <c:v>3.48</c:v>
                </c:pt>
                <c:pt idx="37">
                  <c:v>3.9</c:v>
                </c:pt>
                <c:pt idx="38">
                  <c:v>3.24</c:v>
                </c:pt>
                <c:pt idx="39">
                  <c:v>4.3899999999999997</c:v>
                </c:pt>
                <c:pt idx="40">
                  <c:v>5.85</c:v>
                </c:pt>
                <c:pt idx="41">
                  <c:v>8.6999999999999993</c:v>
                </c:pt>
                <c:pt idx="42">
                  <c:v>9.1</c:v>
                </c:pt>
                <c:pt idx="43">
                  <c:v>7.91</c:v>
                </c:pt>
                <c:pt idx="44">
                  <c:v>5.53</c:v>
                </c:pt>
                <c:pt idx="45">
                  <c:v>4.08</c:v>
                </c:pt>
                <c:pt idx="46">
                  <c:v>2.5259999999999998</c:v>
                </c:pt>
                <c:pt idx="47">
                  <c:v>1.56</c:v>
                </c:pt>
                <c:pt idx="48">
                  <c:v>1.014</c:v>
                </c:pt>
                <c:pt idx="49">
                  <c:v>0.98699999999999999</c:v>
                </c:pt>
                <c:pt idx="50">
                  <c:v>0.91300000000000003</c:v>
                </c:pt>
                <c:pt idx="51">
                  <c:v>0.68200000000000005</c:v>
                </c:pt>
                <c:pt idx="52">
                  <c:v>0.55000000000000004</c:v>
                </c:pt>
                <c:pt idx="53">
                  <c:v>0.32600000000000001</c:v>
                </c:pt>
                <c:pt idx="54">
                  <c:v>0.153</c:v>
                </c:pt>
                <c:pt idx="55">
                  <c:v>0</c:v>
                </c:pt>
                <c:pt idx="56">
                  <c:v>-2.1999999999999999E-2</c:v>
                </c:pt>
                <c:pt idx="57">
                  <c:v>-3.5999999999999997E-2</c:v>
                </c:pt>
                <c:pt idx="58">
                  <c:v>-3.7999999999999999E-2</c:v>
                </c:pt>
                <c:pt idx="59">
                  <c:v>-3.9E-2</c:v>
                </c:pt>
                <c:pt idx="60">
                  <c:v>-3.9E-2</c:v>
                </c:pt>
                <c:pt idx="61">
                  <c:v>-3.9E-2</c:v>
                </c:pt>
                <c:pt idx="62">
                  <c:v>-3.95E-2</c:v>
                </c:pt>
                <c:pt idx="63">
                  <c:v>-0.04</c:v>
                </c:pt>
                <c:pt idx="64">
                  <c:v>-0.04</c:v>
                </c:pt>
                <c:pt idx="65">
                  <c:v>-0.04</c:v>
                </c:pt>
                <c:pt idx="66">
                  <c:v>-0.04</c:v>
                </c:pt>
                <c:pt idx="67">
                  <c:v>-0.04</c:v>
                </c:pt>
                <c:pt idx="68">
                  <c:v>-0.04</c:v>
                </c:pt>
                <c:pt idx="69">
                  <c:v>-0.04</c:v>
                </c:pt>
                <c:pt idx="70">
                  <c:v>-0.04</c:v>
                </c:pt>
                <c:pt idx="71">
                  <c:v>-0.04</c:v>
                </c:pt>
                <c:pt idx="72">
                  <c:v>-0.04</c:v>
                </c:pt>
                <c:pt idx="73">
                  <c:v>-0.04</c:v>
                </c:pt>
                <c:pt idx="74">
                  <c:v>-3.9E-2</c:v>
                </c:pt>
                <c:pt idx="75">
                  <c:v>-3.9E-2</c:v>
                </c:pt>
                <c:pt idx="76">
                  <c:v>-3.9E-2</c:v>
                </c:pt>
                <c:pt idx="77">
                  <c:v>-3.9E-2</c:v>
                </c:pt>
                <c:pt idx="78">
                  <c:v>-3.9E-2</c:v>
                </c:pt>
                <c:pt idx="79">
                  <c:v>-3.9E-2</c:v>
                </c:pt>
              </c:numCache>
            </c:numRef>
          </c:yVal>
          <c:smooth val="1"/>
        </c:ser>
        <c:axId val="76748288"/>
        <c:axId val="76749824"/>
      </c:scatterChart>
      <c:valAx>
        <c:axId val="76748288"/>
        <c:scaling>
          <c:orientation val="minMax"/>
          <c:max val="1800"/>
          <c:min val="450"/>
        </c:scaling>
        <c:axPos val="b"/>
        <c:numFmt formatCode="General" sourceLinked="1"/>
        <c:tickLblPos val="nextTo"/>
        <c:crossAx val="76749824"/>
        <c:crosses val="autoZero"/>
        <c:crossBetween val="midCat"/>
      </c:valAx>
      <c:valAx>
        <c:axId val="76749824"/>
        <c:scaling>
          <c:orientation val="minMax"/>
        </c:scaling>
        <c:axPos val="l"/>
        <c:majorGridlines/>
        <c:numFmt formatCode="General" sourceLinked="1"/>
        <c:tickLblPos val="nextTo"/>
        <c:crossAx val="767482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0.1172968967568262"/>
          <c:y val="5.1400554097404488E-2"/>
          <c:w val="0.83170281822328274"/>
          <c:h val="0.80477441459169385"/>
        </c:manualLayout>
      </c:layout>
      <c:scatterChart>
        <c:scatterStyle val="smoothMarker"/>
        <c:ser>
          <c:idx val="0"/>
          <c:order val="0"/>
          <c:tx>
            <c:v>Empfindlichkeit</c:v>
          </c:tx>
          <c:marker>
            <c:symbol val="none"/>
          </c:marker>
          <c:trendline>
            <c:trendlineType val="poly"/>
            <c:order val="4"/>
          </c:trendline>
          <c:xVal>
            <c:numRef>
              <c:f>Tabelle1!$B$5:$B$60</c:f>
              <c:numCache>
                <c:formatCode>General</c:formatCode>
                <c:ptCount val="56"/>
                <c:pt idx="0">
                  <c:v>462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540</c:v>
                </c:pt>
                <c:pt idx="5">
                  <c:v>560</c:v>
                </c:pt>
                <c:pt idx="6">
                  <c:v>580</c:v>
                </c:pt>
                <c:pt idx="7">
                  <c:v>600</c:v>
                </c:pt>
                <c:pt idx="8">
                  <c:v>620</c:v>
                </c:pt>
                <c:pt idx="9">
                  <c:v>640</c:v>
                </c:pt>
                <c:pt idx="10">
                  <c:v>660</c:v>
                </c:pt>
                <c:pt idx="11">
                  <c:v>680</c:v>
                </c:pt>
                <c:pt idx="12">
                  <c:v>700</c:v>
                </c:pt>
                <c:pt idx="13">
                  <c:v>720</c:v>
                </c:pt>
                <c:pt idx="14">
                  <c:v>740</c:v>
                </c:pt>
                <c:pt idx="15">
                  <c:v>760</c:v>
                </c:pt>
                <c:pt idx="16">
                  <c:v>780</c:v>
                </c:pt>
                <c:pt idx="17">
                  <c:v>800</c:v>
                </c:pt>
                <c:pt idx="18">
                  <c:v>805</c:v>
                </c:pt>
                <c:pt idx="19">
                  <c:v>810</c:v>
                </c:pt>
                <c:pt idx="20">
                  <c:v>815</c:v>
                </c:pt>
                <c:pt idx="21">
                  <c:v>820</c:v>
                </c:pt>
                <c:pt idx="22">
                  <c:v>825</c:v>
                </c:pt>
                <c:pt idx="23">
                  <c:v>830</c:v>
                </c:pt>
                <c:pt idx="24">
                  <c:v>840</c:v>
                </c:pt>
                <c:pt idx="25">
                  <c:v>850</c:v>
                </c:pt>
                <c:pt idx="26">
                  <c:v>860</c:v>
                </c:pt>
                <c:pt idx="27">
                  <c:v>870</c:v>
                </c:pt>
                <c:pt idx="28">
                  <c:v>875</c:v>
                </c:pt>
                <c:pt idx="29">
                  <c:v>880</c:v>
                </c:pt>
                <c:pt idx="30">
                  <c:v>885</c:v>
                </c:pt>
                <c:pt idx="31">
                  <c:v>890</c:v>
                </c:pt>
                <c:pt idx="32">
                  <c:v>895</c:v>
                </c:pt>
                <c:pt idx="33">
                  <c:v>900</c:v>
                </c:pt>
                <c:pt idx="34">
                  <c:v>912.7</c:v>
                </c:pt>
                <c:pt idx="35">
                  <c:v>920</c:v>
                </c:pt>
                <c:pt idx="36">
                  <c:v>930</c:v>
                </c:pt>
                <c:pt idx="37">
                  <c:v>940</c:v>
                </c:pt>
                <c:pt idx="38">
                  <c:v>960</c:v>
                </c:pt>
                <c:pt idx="39">
                  <c:v>970</c:v>
                </c:pt>
                <c:pt idx="40">
                  <c:v>975</c:v>
                </c:pt>
                <c:pt idx="41">
                  <c:v>980</c:v>
                </c:pt>
                <c:pt idx="42">
                  <c:v>985</c:v>
                </c:pt>
                <c:pt idx="43">
                  <c:v>990</c:v>
                </c:pt>
                <c:pt idx="44">
                  <c:v>995</c:v>
                </c:pt>
                <c:pt idx="45">
                  <c:v>1000</c:v>
                </c:pt>
                <c:pt idx="46">
                  <c:v>1010</c:v>
                </c:pt>
                <c:pt idx="47">
                  <c:v>1020</c:v>
                </c:pt>
                <c:pt idx="48">
                  <c:v>1040</c:v>
                </c:pt>
                <c:pt idx="49">
                  <c:v>1045</c:v>
                </c:pt>
                <c:pt idx="50">
                  <c:v>1050</c:v>
                </c:pt>
                <c:pt idx="51">
                  <c:v>1060</c:v>
                </c:pt>
                <c:pt idx="52">
                  <c:v>1080</c:v>
                </c:pt>
                <c:pt idx="53">
                  <c:v>1100</c:v>
                </c:pt>
                <c:pt idx="54">
                  <c:v>1120</c:v>
                </c:pt>
                <c:pt idx="55">
                  <c:v>1160</c:v>
                </c:pt>
              </c:numCache>
            </c:numRef>
          </c:xVal>
          <c:yVal>
            <c:numRef>
              <c:f>Tabelle1!$E$5:$E$60</c:f>
              <c:numCache>
                <c:formatCode>General</c:formatCode>
                <c:ptCount val="56"/>
                <c:pt idx="0">
                  <c:v>0</c:v>
                </c:pt>
                <c:pt idx="1">
                  <c:v>1.4375E-3</c:v>
                </c:pt>
                <c:pt idx="2">
                  <c:v>2.4855491329479765E-3</c:v>
                </c:pt>
                <c:pt idx="3">
                  <c:v>4.0784313725490198E-3</c:v>
                </c:pt>
                <c:pt idx="4">
                  <c:v>5.7637130801687763E-3</c:v>
                </c:pt>
                <c:pt idx="5">
                  <c:v>7.2962962962962964E-3</c:v>
                </c:pt>
                <c:pt idx="6">
                  <c:v>8.8064516129032263E-3</c:v>
                </c:pt>
                <c:pt idx="7">
                  <c:v>9.9694749694749698E-3</c:v>
                </c:pt>
                <c:pt idx="8">
                  <c:v>1.1488126649076518E-2</c:v>
                </c:pt>
                <c:pt idx="9">
                  <c:v>1.2447257383966244E-2</c:v>
                </c:pt>
                <c:pt idx="10">
                  <c:v>1.3691376701966719E-2</c:v>
                </c:pt>
                <c:pt idx="11">
                  <c:v>1.5170940170940171E-2</c:v>
                </c:pt>
                <c:pt idx="12">
                  <c:v>1.6232281664380427E-2</c:v>
                </c:pt>
                <c:pt idx="13">
                  <c:v>1.7809083263246425E-2</c:v>
                </c:pt>
                <c:pt idx="14">
                  <c:v>1.937984496124031E-2</c:v>
                </c:pt>
                <c:pt idx="15">
                  <c:v>2.1114649681528666E-2</c:v>
                </c:pt>
                <c:pt idx="16">
                  <c:v>2.1268292682926831E-2</c:v>
                </c:pt>
                <c:pt idx="17">
                  <c:v>2.3080508474576267E-2</c:v>
                </c:pt>
                <c:pt idx="18">
                  <c:v>2.3275862068965515E-2</c:v>
                </c:pt>
                <c:pt idx="19">
                  <c:v>2.2459016393442624E-2</c:v>
                </c:pt>
                <c:pt idx="20">
                  <c:v>2.3540331491712706E-2</c:v>
                </c:pt>
                <c:pt idx="21">
                  <c:v>2.564102564102564E-2</c:v>
                </c:pt>
                <c:pt idx="22">
                  <c:v>2.7230340988169798E-2</c:v>
                </c:pt>
                <c:pt idx="23">
                  <c:v>2.7843822843822842E-2</c:v>
                </c:pt>
                <c:pt idx="24">
                  <c:v>2.6675900277008308E-2</c:v>
                </c:pt>
                <c:pt idx="25">
                  <c:v>2.5635593220338981E-2</c:v>
                </c:pt>
                <c:pt idx="26">
                  <c:v>2.538639876352396E-2</c:v>
                </c:pt>
                <c:pt idx="27">
                  <c:v>2.4745098039215686E-2</c:v>
                </c:pt>
                <c:pt idx="28">
                  <c:v>2.6564792176039121E-2</c:v>
                </c:pt>
                <c:pt idx="29">
                  <c:v>2.8339882121807464E-2</c:v>
                </c:pt>
                <c:pt idx="30">
                  <c:v>2.9527055815935236E-2</c:v>
                </c:pt>
                <c:pt idx="31">
                  <c:v>2.9664551223934722E-2</c:v>
                </c:pt>
                <c:pt idx="32">
                  <c:v>3.0091649694501017E-2</c:v>
                </c:pt>
                <c:pt idx="33">
                  <c:v>2.9282765737874094E-2</c:v>
                </c:pt>
                <c:pt idx="34">
                  <c:v>3.0172021479930825E-2</c:v>
                </c:pt>
                <c:pt idx="35">
                  <c:v>3.0702917771883286E-2</c:v>
                </c:pt>
                <c:pt idx="36">
                  <c:v>3.0313588850174218E-2</c:v>
                </c:pt>
                <c:pt idx="37">
                  <c:v>0.03</c:v>
                </c:pt>
                <c:pt idx="38">
                  <c:v>2.9972247918593899E-2</c:v>
                </c:pt>
                <c:pt idx="39">
                  <c:v>3.0317679558011044E-2</c:v>
                </c:pt>
                <c:pt idx="40">
                  <c:v>3.0263838592860835E-2</c:v>
                </c:pt>
                <c:pt idx="41">
                  <c:v>3.117162307416696E-2</c:v>
                </c:pt>
                <c:pt idx="42">
                  <c:v>3.1411805315843977E-2</c:v>
                </c:pt>
                <c:pt idx="43">
                  <c:v>3.2206840390879482E-2</c:v>
                </c:pt>
                <c:pt idx="44">
                  <c:v>3.1509971509971514E-2</c:v>
                </c:pt>
                <c:pt idx="45">
                  <c:v>3.1145038167938933E-2</c:v>
                </c:pt>
                <c:pt idx="46">
                  <c:v>2.9134948096885809E-2</c:v>
                </c:pt>
                <c:pt idx="47">
                  <c:v>2.7130434782608695E-2</c:v>
                </c:pt>
                <c:pt idx="48">
                  <c:v>2.0993788819875778E-2</c:v>
                </c:pt>
                <c:pt idx="49">
                  <c:v>1.9544554455445545E-2</c:v>
                </c:pt>
                <c:pt idx="50">
                  <c:v>1.815109343936382E-2</c:v>
                </c:pt>
                <c:pt idx="51">
                  <c:v>1.4510638297872341E-2</c:v>
                </c:pt>
                <c:pt idx="52">
                  <c:v>9.7173144876325102E-3</c:v>
                </c:pt>
                <c:pt idx="53">
                  <c:v>5.8422939068100361E-3</c:v>
                </c:pt>
                <c:pt idx="54">
                  <c:v>3.2692307692307695E-3</c:v>
                </c:pt>
                <c:pt idx="55">
                  <c:v>0</c:v>
                </c:pt>
              </c:numCache>
            </c:numRef>
          </c:yVal>
          <c:smooth val="1"/>
        </c:ser>
        <c:axId val="76807552"/>
        <c:axId val="76879360"/>
      </c:scatterChart>
      <c:valAx>
        <c:axId val="76807552"/>
        <c:scaling>
          <c:orientation val="minMax"/>
          <c:max val="1200"/>
          <c:min val="45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Wellenlänge in nm</a:t>
                </a:r>
              </a:p>
            </c:rich>
          </c:tx>
          <c:layout/>
        </c:title>
        <c:numFmt formatCode="General" sourceLinked="1"/>
        <c:tickLblPos val="nextTo"/>
        <c:crossAx val="76879360"/>
        <c:crosses val="autoZero"/>
        <c:crossBetween val="midCat"/>
      </c:valAx>
      <c:valAx>
        <c:axId val="7687936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Empfindlichkeit in V/µW</a:t>
                </a:r>
              </a:p>
            </c:rich>
          </c:tx>
          <c:layout/>
        </c:title>
        <c:numFmt formatCode="General" sourceLinked="1"/>
        <c:tickLblPos val="nextTo"/>
        <c:crossAx val="76807552"/>
        <c:crosses val="autoZero"/>
        <c:crossBetween val="midCat"/>
      </c:valAx>
    </c:plotArea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9.0251800907842239E-2"/>
          <c:y val="6.5111008073461638E-2"/>
          <c:w val="0.85118618051702599"/>
          <c:h val="0.73444808982210552"/>
        </c:manualLayout>
      </c:layout>
      <c:scatterChart>
        <c:scatterStyle val="smoothMarker"/>
        <c:ser>
          <c:idx val="0"/>
          <c:order val="0"/>
          <c:tx>
            <c:v>Strahlungsfluss</c:v>
          </c:tx>
          <c:marker>
            <c:symbol val="none"/>
          </c:marker>
          <c:xVal>
            <c:numRef>
              <c:f>Tabelle1!$B$5:$B$84</c:f>
              <c:numCache>
                <c:formatCode>General</c:formatCode>
                <c:ptCount val="80"/>
                <c:pt idx="0">
                  <c:v>462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540</c:v>
                </c:pt>
                <c:pt idx="5">
                  <c:v>560</c:v>
                </c:pt>
                <c:pt idx="6">
                  <c:v>580</c:v>
                </c:pt>
                <c:pt idx="7">
                  <c:v>600</c:v>
                </c:pt>
                <c:pt idx="8">
                  <c:v>620</c:v>
                </c:pt>
                <c:pt idx="9">
                  <c:v>640</c:v>
                </c:pt>
                <c:pt idx="10">
                  <c:v>660</c:v>
                </c:pt>
                <c:pt idx="11">
                  <c:v>680</c:v>
                </c:pt>
                <c:pt idx="12">
                  <c:v>700</c:v>
                </c:pt>
                <c:pt idx="13">
                  <c:v>720</c:v>
                </c:pt>
                <c:pt idx="14">
                  <c:v>740</c:v>
                </c:pt>
                <c:pt idx="15">
                  <c:v>760</c:v>
                </c:pt>
                <c:pt idx="16">
                  <c:v>780</c:v>
                </c:pt>
                <c:pt idx="17">
                  <c:v>800</c:v>
                </c:pt>
                <c:pt idx="18">
                  <c:v>805</c:v>
                </c:pt>
                <c:pt idx="19">
                  <c:v>810</c:v>
                </c:pt>
                <c:pt idx="20">
                  <c:v>815</c:v>
                </c:pt>
                <c:pt idx="21">
                  <c:v>820</c:v>
                </c:pt>
                <c:pt idx="22">
                  <c:v>825</c:v>
                </c:pt>
                <c:pt idx="23">
                  <c:v>830</c:v>
                </c:pt>
                <c:pt idx="24">
                  <c:v>840</c:v>
                </c:pt>
                <c:pt idx="25">
                  <c:v>850</c:v>
                </c:pt>
                <c:pt idx="26">
                  <c:v>860</c:v>
                </c:pt>
                <c:pt idx="27">
                  <c:v>870</c:v>
                </c:pt>
                <c:pt idx="28">
                  <c:v>875</c:v>
                </c:pt>
                <c:pt idx="29">
                  <c:v>880</c:v>
                </c:pt>
                <c:pt idx="30">
                  <c:v>885</c:v>
                </c:pt>
                <c:pt idx="31">
                  <c:v>890</c:v>
                </c:pt>
                <c:pt idx="32">
                  <c:v>895</c:v>
                </c:pt>
                <c:pt idx="33">
                  <c:v>900</c:v>
                </c:pt>
                <c:pt idx="34">
                  <c:v>912.7</c:v>
                </c:pt>
                <c:pt idx="35">
                  <c:v>920</c:v>
                </c:pt>
                <c:pt idx="36">
                  <c:v>930</c:v>
                </c:pt>
                <c:pt idx="37">
                  <c:v>940</c:v>
                </c:pt>
                <c:pt idx="38">
                  <c:v>960</c:v>
                </c:pt>
                <c:pt idx="39">
                  <c:v>970</c:v>
                </c:pt>
                <c:pt idx="40">
                  <c:v>975</c:v>
                </c:pt>
                <c:pt idx="41">
                  <c:v>980</c:v>
                </c:pt>
                <c:pt idx="42">
                  <c:v>985</c:v>
                </c:pt>
                <c:pt idx="43">
                  <c:v>990</c:v>
                </c:pt>
                <c:pt idx="44">
                  <c:v>995</c:v>
                </c:pt>
                <c:pt idx="45">
                  <c:v>1000</c:v>
                </c:pt>
                <c:pt idx="46">
                  <c:v>1010</c:v>
                </c:pt>
                <c:pt idx="47">
                  <c:v>1020</c:v>
                </c:pt>
                <c:pt idx="48">
                  <c:v>1040</c:v>
                </c:pt>
                <c:pt idx="49">
                  <c:v>1045</c:v>
                </c:pt>
                <c:pt idx="50">
                  <c:v>1050</c:v>
                </c:pt>
                <c:pt idx="51">
                  <c:v>1060</c:v>
                </c:pt>
                <c:pt idx="52">
                  <c:v>1080</c:v>
                </c:pt>
                <c:pt idx="53">
                  <c:v>1100</c:v>
                </c:pt>
                <c:pt idx="54">
                  <c:v>1120</c:v>
                </c:pt>
                <c:pt idx="55">
                  <c:v>1160</c:v>
                </c:pt>
                <c:pt idx="56">
                  <c:v>1180</c:v>
                </c:pt>
                <c:pt idx="57">
                  <c:v>1200</c:v>
                </c:pt>
                <c:pt idx="58">
                  <c:v>1220</c:v>
                </c:pt>
                <c:pt idx="59">
                  <c:v>1240</c:v>
                </c:pt>
                <c:pt idx="60">
                  <c:v>1260</c:v>
                </c:pt>
                <c:pt idx="61">
                  <c:v>1280</c:v>
                </c:pt>
                <c:pt idx="62">
                  <c:v>1300</c:v>
                </c:pt>
                <c:pt idx="63">
                  <c:v>1320</c:v>
                </c:pt>
                <c:pt idx="64">
                  <c:v>1340</c:v>
                </c:pt>
                <c:pt idx="65">
                  <c:v>1360</c:v>
                </c:pt>
                <c:pt idx="66">
                  <c:v>1380</c:v>
                </c:pt>
                <c:pt idx="67">
                  <c:v>1400</c:v>
                </c:pt>
                <c:pt idx="68">
                  <c:v>1420</c:v>
                </c:pt>
                <c:pt idx="69">
                  <c:v>1440</c:v>
                </c:pt>
                <c:pt idx="70">
                  <c:v>1460</c:v>
                </c:pt>
                <c:pt idx="71">
                  <c:v>1480</c:v>
                </c:pt>
                <c:pt idx="72">
                  <c:v>1500</c:v>
                </c:pt>
                <c:pt idx="73">
                  <c:v>1520</c:v>
                </c:pt>
                <c:pt idx="74">
                  <c:v>1540</c:v>
                </c:pt>
                <c:pt idx="75">
                  <c:v>1560</c:v>
                </c:pt>
                <c:pt idx="76">
                  <c:v>1580</c:v>
                </c:pt>
                <c:pt idx="77">
                  <c:v>1600</c:v>
                </c:pt>
                <c:pt idx="78">
                  <c:v>1620</c:v>
                </c:pt>
                <c:pt idx="79">
                  <c:v>1640</c:v>
                </c:pt>
              </c:numCache>
            </c:numRef>
          </c:xVal>
          <c:yVal>
            <c:numRef>
              <c:f>Tabelle1!$G$4:$G$84</c:f>
              <c:numCache>
                <c:formatCode>General</c:formatCode>
                <c:ptCount val="81"/>
                <c:pt idx="0">
                  <c:v>0</c:v>
                </c:pt>
                <c:pt idx="1">
                  <c:v>2.4508111839834312E-2</c:v>
                </c:pt>
                <c:pt idx="2">
                  <c:v>2.7614773904038662E-2</c:v>
                </c:pt>
                <c:pt idx="3">
                  <c:v>2.9858474283741804E-2</c:v>
                </c:pt>
                <c:pt idx="4">
                  <c:v>3.5208836727649288E-2</c:v>
                </c:pt>
                <c:pt idx="5">
                  <c:v>4.0904383845357266E-2</c:v>
                </c:pt>
                <c:pt idx="6">
                  <c:v>4.6599930963065243E-2</c:v>
                </c:pt>
                <c:pt idx="7">
                  <c:v>5.3503624439074908E-2</c:v>
                </c:pt>
                <c:pt idx="8">
                  <c:v>5.6541249568519157E-2</c:v>
                </c:pt>
                <c:pt idx="9">
                  <c:v>6.5412495685191571E-2</c:v>
                </c:pt>
                <c:pt idx="10">
                  <c:v>6.5447014152571634E-2</c:v>
                </c:pt>
                <c:pt idx="11">
                  <c:v>6.845012081463582E-2</c:v>
                </c:pt>
                <c:pt idx="12">
                  <c:v>8.0773213669313088E-2</c:v>
                </c:pt>
                <c:pt idx="13">
                  <c:v>7.5491888160165693E-2</c:v>
                </c:pt>
                <c:pt idx="14">
                  <c:v>8.2084915429754921E-2</c:v>
                </c:pt>
                <c:pt idx="15">
                  <c:v>8.9057645840524682E-2</c:v>
                </c:pt>
                <c:pt idx="16">
                  <c:v>0.10838798757335175</c:v>
                </c:pt>
                <c:pt idx="17">
                  <c:v>7.0762858129099077E-2</c:v>
                </c:pt>
                <c:pt idx="18">
                  <c:v>8.146358301691406E-2</c:v>
                </c:pt>
                <c:pt idx="19">
                  <c:v>8.4086986537797725E-2</c:v>
                </c:pt>
                <c:pt idx="20">
                  <c:v>0.1052813255091474</c:v>
                </c:pt>
                <c:pt idx="21">
                  <c:v>0.15619606489471868</c:v>
                </c:pt>
                <c:pt idx="22">
                  <c:v>0.32309285467725235</c:v>
                </c:pt>
                <c:pt idx="23">
                  <c:v>0.49603037625129442</c:v>
                </c:pt>
                <c:pt idx="24">
                  <c:v>0.29616845012081466</c:v>
                </c:pt>
                <c:pt idx="25">
                  <c:v>0.12461166724197446</c:v>
                </c:pt>
                <c:pt idx="26">
                  <c:v>8.146358301691406E-2</c:v>
                </c:pt>
                <c:pt idx="27">
                  <c:v>8.9333793579565071E-2</c:v>
                </c:pt>
                <c:pt idx="28">
                  <c:v>0.15843976527442183</c:v>
                </c:pt>
                <c:pt idx="29">
                  <c:v>0.28236106316879533</c:v>
                </c:pt>
                <c:pt idx="30">
                  <c:v>0.70279599585778396</c:v>
                </c:pt>
                <c:pt idx="31">
                  <c:v>0.81014842940973419</c:v>
                </c:pt>
                <c:pt idx="32">
                  <c:v>0.76147739040386608</c:v>
                </c:pt>
                <c:pt idx="33">
                  <c:v>0.67794269934414919</c:v>
                </c:pt>
                <c:pt idx="34">
                  <c:v>0.66896789782533661</c:v>
                </c:pt>
                <c:pt idx="35">
                  <c:v>0.75850880220918193</c:v>
                </c:pt>
                <c:pt idx="36">
                  <c:v>0.52053848809112879</c:v>
                </c:pt>
                <c:pt idx="37">
                  <c:v>0.39627200552295477</c:v>
                </c:pt>
                <c:pt idx="38">
                  <c:v>0.44874007594062826</c:v>
                </c:pt>
                <c:pt idx="39">
                  <c:v>0.37314463237832241</c:v>
                </c:pt>
                <c:pt idx="40">
                  <c:v>0.4998274076630998</c:v>
                </c:pt>
                <c:pt idx="41">
                  <c:v>0.66724197445633415</c:v>
                </c:pt>
                <c:pt idx="42">
                  <c:v>0.96341042457714887</c:v>
                </c:pt>
                <c:pt idx="43">
                  <c:v>1</c:v>
                </c:pt>
                <c:pt idx="44">
                  <c:v>0.84777355885398686</c:v>
                </c:pt>
                <c:pt idx="45">
                  <c:v>0.60579910251984814</c:v>
                </c:pt>
                <c:pt idx="46">
                  <c:v>0.45219192267863306</c:v>
                </c:pt>
                <c:pt idx="47">
                  <c:v>0.29927511218501901</c:v>
                </c:pt>
                <c:pt idx="48">
                  <c:v>0.19848118743527787</c:v>
                </c:pt>
                <c:pt idx="49">
                  <c:v>0.16672419744563341</c:v>
                </c:pt>
                <c:pt idx="50">
                  <c:v>0.17431826026924405</c:v>
                </c:pt>
                <c:pt idx="51">
                  <c:v>0.17362789092164307</c:v>
                </c:pt>
                <c:pt idx="52">
                  <c:v>0.16223679668622715</c:v>
                </c:pt>
                <c:pt idx="53">
                  <c:v>0.19537452537107353</c:v>
                </c:pt>
                <c:pt idx="54">
                  <c:v>0.19261304798066967</c:v>
                </c:pt>
                <c:pt idx="55">
                  <c:v>0.16154642733862618</c:v>
                </c:pt>
                <c:pt idx="56">
                  <c:v>0.12288574387297205</c:v>
                </c:pt>
                <c:pt idx="57">
                  <c:v>0.22989299275112185</c:v>
                </c:pt>
                <c:pt idx="58">
                  <c:v>0.11667241974456334</c:v>
                </c:pt>
                <c:pt idx="59">
                  <c:v>9.9413186054539179E-2</c:v>
                </c:pt>
                <c:pt idx="60">
                  <c:v>8.8022091819123238E-2</c:v>
                </c:pt>
                <c:pt idx="61">
                  <c:v>0.13634794615119089</c:v>
                </c:pt>
                <c:pt idx="62">
                  <c:v>0.1011391094235416</c:v>
                </c:pt>
                <c:pt idx="63">
                  <c:v>7.6630997583707283E-2</c:v>
                </c:pt>
                <c:pt idx="64">
                  <c:v>7.3179150845702451E-2</c:v>
                </c:pt>
                <c:pt idx="65">
                  <c:v>7.0072488781498105E-2</c:v>
                </c:pt>
                <c:pt idx="66">
                  <c:v>7.9392474974111157E-2</c:v>
                </c:pt>
                <c:pt idx="67">
                  <c:v>2.8305143251639627E-2</c:v>
                </c:pt>
                <c:pt idx="68">
                  <c:v>2.6924404556437694E-2</c:v>
                </c:pt>
                <c:pt idx="69">
                  <c:v>8.0773213669313088E-2</c:v>
                </c:pt>
                <c:pt idx="70">
                  <c:v>8.4570245081118406E-2</c:v>
                </c:pt>
                <c:pt idx="71">
                  <c:v>8.284432171211599E-2</c:v>
                </c:pt>
                <c:pt idx="72">
                  <c:v>0.15705902657921988</c:v>
                </c:pt>
                <c:pt idx="73">
                  <c:v>7.3179150845702451E-2</c:v>
                </c:pt>
                <c:pt idx="74">
                  <c:v>6.0407317915084573E-2</c:v>
                </c:pt>
                <c:pt idx="75">
                  <c:v>8.560579910251985E-2</c:v>
                </c:pt>
                <c:pt idx="76">
                  <c:v>6.8001380738695202E-2</c:v>
                </c:pt>
                <c:pt idx="77">
                  <c:v>5.0396962374870555E-2</c:v>
                </c:pt>
                <c:pt idx="78">
                  <c:v>5.7645840524680705E-2</c:v>
                </c:pt>
                <c:pt idx="79">
                  <c:v>5.3331032102174665E-2</c:v>
                </c:pt>
                <c:pt idx="80">
                  <c:v>4.349326889886089E-2</c:v>
                </c:pt>
              </c:numCache>
            </c:numRef>
          </c:yVal>
          <c:smooth val="1"/>
        </c:ser>
        <c:ser>
          <c:idx val="1"/>
          <c:order val="1"/>
          <c:tx>
            <c:v>Spannung</c:v>
          </c:tx>
          <c:marker>
            <c:symbol val="none"/>
          </c:marker>
          <c:xVal>
            <c:numRef>
              <c:f>Tabelle1!$B$5:$B$60</c:f>
              <c:numCache>
                <c:formatCode>General</c:formatCode>
                <c:ptCount val="56"/>
                <c:pt idx="0">
                  <c:v>462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540</c:v>
                </c:pt>
                <c:pt idx="5">
                  <c:v>560</c:v>
                </c:pt>
                <c:pt idx="6">
                  <c:v>580</c:v>
                </c:pt>
                <c:pt idx="7">
                  <c:v>600</c:v>
                </c:pt>
                <c:pt idx="8">
                  <c:v>620</c:v>
                </c:pt>
                <c:pt idx="9">
                  <c:v>640</c:v>
                </c:pt>
                <c:pt idx="10">
                  <c:v>660</c:v>
                </c:pt>
                <c:pt idx="11">
                  <c:v>680</c:v>
                </c:pt>
                <c:pt idx="12">
                  <c:v>700</c:v>
                </c:pt>
                <c:pt idx="13">
                  <c:v>720</c:v>
                </c:pt>
                <c:pt idx="14">
                  <c:v>740</c:v>
                </c:pt>
                <c:pt idx="15">
                  <c:v>760</c:v>
                </c:pt>
                <c:pt idx="16">
                  <c:v>780</c:v>
                </c:pt>
                <c:pt idx="17">
                  <c:v>800</c:v>
                </c:pt>
                <c:pt idx="18">
                  <c:v>805</c:v>
                </c:pt>
                <c:pt idx="19">
                  <c:v>810</c:v>
                </c:pt>
                <c:pt idx="20">
                  <c:v>815</c:v>
                </c:pt>
                <c:pt idx="21">
                  <c:v>820</c:v>
                </c:pt>
                <c:pt idx="22">
                  <c:v>825</c:v>
                </c:pt>
                <c:pt idx="23">
                  <c:v>830</c:v>
                </c:pt>
                <c:pt idx="24">
                  <c:v>840</c:v>
                </c:pt>
                <c:pt idx="25">
                  <c:v>850</c:v>
                </c:pt>
                <c:pt idx="26">
                  <c:v>860</c:v>
                </c:pt>
                <c:pt idx="27">
                  <c:v>870</c:v>
                </c:pt>
                <c:pt idx="28">
                  <c:v>875</c:v>
                </c:pt>
                <c:pt idx="29">
                  <c:v>880</c:v>
                </c:pt>
                <c:pt idx="30">
                  <c:v>885</c:v>
                </c:pt>
                <c:pt idx="31">
                  <c:v>890</c:v>
                </c:pt>
                <c:pt idx="32">
                  <c:v>895</c:v>
                </c:pt>
                <c:pt idx="33">
                  <c:v>900</c:v>
                </c:pt>
                <c:pt idx="34">
                  <c:v>912.7</c:v>
                </c:pt>
                <c:pt idx="35">
                  <c:v>920</c:v>
                </c:pt>
                <c:pt idx="36">
                  <c:v>930</c:v>
                </c:pt>
                <c:pt idx="37">
                  <c:v>940</c:v>
                </c:pt>
                <c:pt idx="38">
                  <c:v>960</c:v>
                </c:pt>
                <c:pt idx="39">
                  <c:v>970</c:v>
                </c:pt>
                <c:pt idx="40">
                  <c:v>975</c:v>
                </c:pt>
                <c:pt idx="41">
                  <c:v>980</c:v>
                </c:pt>
                <c:pt idx="42">
                  <c:v>985</c:v>
                </c:pt>
                <c:pt idx="43">
                  <c:v>990</c:v>
                </c:pt>
                <c:pt idx="44">
                  <c:v>995</c:v>
                </c:pt>
                <c:pt idx="45">
                  <c:v>1000</c:v>
                </c:pt>
                <c:pt idx="46">
                  <c:v>1010</c:v>
                </c:pt>
                <c:pt idx="47">
                  <c:v>1020</c:v>
                </c:pt>
                <c:pt idx="48">
                  <c:v>1040</c:v>
                </c:pt>
                <c:pt idx="49">
                  <c:v>1045</c:v>
                </c:pt>
                <c:pt idx="50">
                  <c:v>1050</c:v>
                </c:pt>
                <c:pt idx="51">
                  <c:v>1060</c:v>
                </c:pt>
                <c:pt idx="52">
                  <c:v>1080</c:v>
                </c:pt>
                <c:pt idx="53">
                  <c:v>1100</c:v>
                </c:pt>
                <c:pt idx="54">
                  <c:v>1120</c:v>
                </c:pt>
                <c:pt idx="55">
                  <c:v>1160</c:v>
                </c:pt>
              </c:numCache>
            </c:numRef>
          </c:xVal>
          <c:yVal>
            <c:numRef>
              <c:f>Tabelle1!$H$5:$H$60</c:f>
              <c:numCache>
                <c:formatCode>General</c:formatCode>
                <c:ptCount val="56"/>
                <c:pt idx="0">
                  <c:v>0</c:v>
                </c:pt>
                <c:pt idx="1">
                  <c:v>1.2637362637362638E-3</c:v>
                </c:pt>
                <c:pt idx="2">
                  <c:v>2.3626373626373627E-3</c:v>
                </c:pt>
                <c:pt idx="3">
                  <c:v>4.5714285714285718E-3</c:v>
                </c:pt>
                <c:pt idx="4">
                  <c:v>7.5054945054945053E-3</c:v>
                </c:pt>
                <c:pt idx="5">
                  <c:v>1.0824175824175825E-2</c:v>
                </c:pt>
                <c:pt idx="6">
                  <c:v>1.5000000000000001E-2</c:v>
                </c:pt>
                <c:pt idx="7">
                  <c:v>1.7945054945054946E-2</c:v>
                </c:pt>
                <c:pt idx="8">
                  <c:v>2.3923076923076925E-2</c:v>
                </c:pt>
                <c:pt idx="9">
                  <c:v>2.5934065934065935E-2</c:v>
                </c:pt>
                <c:pt idx="10">
                  <c:v>2.9835164835164837E-2</c:v>
                </c:pt>
                <c:pt idx="11">
                  <c:v>3.9010989010989011E-2</c:v>
                </c:pt>
                <c:pt idx="12">
                  <c:v>3.9010989010989011E-2</c:v>
                </c:pt>
                <c:pt idx="13">
                  <c:v>4.6538461538461535E-2</c:v>
                </c:pt>
                <c:pt idx="14">
                  <c:v>5.4945054945054944E-2</c:v>
                </c:pt>
                <c:pt idx="15">
                  <c:v>7.285714285714287E-2</c:v>
                </c:pt>
                <c:pt idx="16">
                  <c:v>4.7912087912087911E-2</c:v>
                </c:pt>
                <c:pt idx="17">
                  <c:v>5.9857142857142859E-2</c:v>
                </c:pt>
                <c:pt idx="18">
                  <c:v>6.2307692307692307E-2</c:v>
                </c:pt>
                <c:pt idx="19">
                  <c:v>7.5274725274725285E-2</c:v>
                </c:pt>
                <c:pt idx="20">
                  <c:v>0.11705494505494506</c:v>
                </c:pt>
                <c:pt idx="21">
                  <c:v>0.26373626373626374</c:v>
                </c:pt>
                <c:pt idx="22">
                  <c:v>0.43</c:v>
                </c:pt>
                <c:pt idx="23">
                  <c:v>0.26252747252747249</c:v>
                </c:pt>
                <c:pt idx="24">
                  <c:v>0.10582417582417583</c:v>
                </c:pt>
                <c:pt idx="25">
                  <c:v>6.6483516483516483E-2</c:v>
                </c:pt>
                <c:pt idx="26">
                  <c:v>7.2197802197802211E-2</c:v>
                </c:pt>
                <c:pt idx="27">
                  <c:v>0.12481318681318682</c:v>
                </c:pt>
                <c:pt idx="28">
                  <c:v>0.2387912087912088</c:v>
                </c:pt>
                <c:pt idx="29">
                  <c:v>0.63406593406593403</c:v>
                </c:pt>
                <c:pt idx="30">
                  <c:v>0.7615384615384615</c:v>
                </c:pt>
                <c:pt idx="31">
                  <c:v>0.71912087912087908</c:v>
                </c:pt>
                <c:pt idx="32">
                  <c:v>0.64945054945054947</c:v>
                </c:pt>
                <c:pt idx="33">
                  <c:v>0.62362637362637363</c:v>
                </c:pt>
                <c:pt idx="34">
                  <c:v>0.72857142857142854</c:v>
                </c:pt>
                <c:pt idx="35">
                  <c:v>0.50879120879120876</c:v>
                </c:pt>
                <c:pt idx="36">
                  <c:v>0.38241758241758245</c:v>
                </c:pt>
                <c:pt idx="37">
                  <c:v>0.4285714285714286</c:v>
                </c:pt>
                <c:pt idx="38">
                  <c:v>0.35604395604395606</c:v>
                </c:pt>
                <c:pt idx="39">
                  <c:v>0.48241758241758242</c:v>
                </c:pt>
                <c:pt idx="40">
                  <c:v>0.64285714285714279</c:v>
                </c:pt>
                <c:pt idx="41">
                  <c:v>0.95604395604395598</c:v>
                </c:pt>
                <c:pt idx="42">
                  <c:v>1</c:v>
                </c:pt>
                <c:pt idx="43">
                  <c:v>0.86923076923076925</c:v>
                </c:pt>
                <c:pt idx="44">
                  <c:v>0.60769230769230775</c:v>
                </c:pt>
                <c:pt idx="45">
                  <c:v>0.44835164835164837</c:v>
                </c:pt>
                <c:pt idx="46">
                  <c:v>0.27758241758241758</c:v>
                </c:pt>
                <c:pt idx="47">
                  <c:v>0.17142857142857143</c:v>
                </c:pt>
                <c:pt idx="48">
                  <c:v>0.11142857142857143</c:v>
                </c:pt>
                <c:pt idx="49">
                  <c:v>0.10846153846153847</c:v>
                </c:pt>
                <c:pt idx="50">
                  <c:v>0.10032967032967034</c:v>
                </c:pt>
                <c:pt idx="51">
                  <c:v>7.4945054945054948E-2</c:v>
                </c:pt>
                <c:pt idx="52">
                  <c:v>6.0439560439560447E-2</c:v>
                </c:pt>
                <c:pt idx="53">
                  <c:v>3.5824175824175825E-2</c:v>
                </c:pt>
                <c:pt idx="54">
                  <c:v>1.6813186813186814E-2</c:v>
                </c:pt>
                <c:pt idx="55">
                  <c:v>0</c:v>
                </c:pt>
              </c:numCache>
            </c:numRef>
          </c:yVal>
          <c:smooth val="1"/>
        </c:ser>
        <c:axId val="76904320"/>
        <c:axId val="76918784"/>
      </c:scatterChart>
      <c:valAx>
        <c:axId val="76904320"/>
        <c:scaling>
          <c:orientation val="minMax"/>
          <c:max val="1700"/>
          <c:min val="40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Wellenlänge in nm</a:t>
                </a:r>
              </a:p>
            </c:rich>
          </c:tx>
          <c:layout/>
        </c:title>
        <c:numFmt formatCode="General" sourceLinked="1"/>
        <c:tickLblPos val="nextTo"/>
        <c:crossAx val="76918784"/>
        <c:crosses val="autoZero"/>
        <c:crossBetween val="midCat"/>
      </c:valAx>
      <c:valAx>
        <c:axId val="76918784"/>
        <c:scaling>
          <c:orientation val="minMax"/>
          <c:max val="1.01"/>
          <c:min val="0"/>
        </c:scaling>
        <c:axPos val="l"/>
        <c:majorGridlines/>
        <c:numFmt formatCode="General" sourceLinked="1"/>
        <c:tickLblPos val="nextTo"/>
        <c:crossAx val="76904320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Tabelle2!$C$6:$C$20</c:f>
              <c:numCache>
                <c:formatCode>General</c:formatCode>
                <c:ptCount val="15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</c:numCache>
            </c:numRef>
          </c:xVal>
          <c:yVal>
            <c:numRef>
              <c:f>Tabelle2!$H$6:$H$20</c:f>
              <c:numCache>
                <c:formatCode>General</c:formatCode>
                <c:ptCount val="15"/>
                <c:pt idx="0">
                  <c:v>0</c:v>
                </c:pt>
                <c:pt idx="1">
                  <c:v>1.0638297872340425E-2</c:v>
                </c:pt>
                <c:pt idx="2">
                  <c:v>1.5929203539823009E-2</c:v>
                </c:pt>
                <c:pt idx="3">
                  <c:v>1.7464114832535887E-2</c:v>
                </c:pt>
                <c:pt idx="4">
                  <c:v>1.8348623853211007E-2</c:v>
                </c:pt>
                <c:pt idx="5">
                  <c:v>1.8673684210526315E-2</c:v>
                </c:pt>
                <c:pt idx="6">
                  <c:v>1.8814589665653497E-2</c:v>
                </c:pt>
                <c:pt idx="7">
                  <c:v>1.8681564245810054E-2</c:v>
                </c:pt>
                <c:pt idx="8">
                  <c:v>1.9123505976095617E-2</c:v>
                </c:pt>
                <c:pt idx="9">
                  <c:v>1.9412822049131216E-2</c:v>
                </c:pt>
                <c:pt idx="10">
                  <c:v>1.9684684684684685E-2</c:v>
                </c:pt>
                <c:pt idx="11">
                  <c:v>1.9885139985642498E-2</c:v>
                </c:pt>
                <c:pt idx="12">
                  <c:v>2.0046824700029265E-2</c:v>
                </c:pt>
                <c:pt idx="13">
                  <c:v>2.0196078431372548E-2</c:v>
                </c:pt>
                <c:pt idx="14">
                  <c:v>2.0250000000000001E-2</c:v>
                </c:pt>
              </c:numCache>
            </c:numRef>
          </c:yVal>
          <c:smooth val="1"/>
        </c:ser>
        <c:dLbls/>
        <c:axId val="78353536"/>
        <c:axId val="78355072"/>
      </c:scatterChart>
      <c:valAx>
        <c:axId val="783535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Spaltbreite</a:t>
                </a:r>
                <a:r>
                  <a:rPr lang="de-DE" baseline="0"/>
                  <a:t> in mm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78355072"/>
        <c:crosses val="autoZero"/>
        <c:crossBetween val="midCat"/>
      </c:valAx>
      <c:valAx>
        <c:axId val="78355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Spannung / Strahlungsfluss in V/µW</a:t>
                </a:r>
              </a:p>
            </c:rich>
          </c:tx>
          <c:layout/>
        </c:title>
        <c:numFmt formatCode="General" sourceLinked="1"/>
        <c:tickLblPos val="nextTo"/>
        <c:crossAx val="78353536"/>
        <c:crosses val="autoZero"/>
        <c:crossBetween val="midCat"/>
      </c:valAx>
    </c:plotArea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1"/>
          <c:order val="0"/>
          <c:tx>
            <c:v>Strahlungsfluss normiert</c:v>
          </c:tx>
          <c:marker>
            <c:symbol val="none"/>
          </c:marker>
          <c:xVal>
            <c:numRef>
              <c:f>Tabelle2!$C$6:$C$20</c:f>
              <c:numCache>
                <c:formatCode>General</c:formatCode>
                <c:ptCount val="15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</c:numCache>
            </c:numRef>
          </c:xVal>
          <c:yVal>
            <c:numRef>
              <c:f>Tabelle2!$E$6:$E$20</c:f>
              <c:numCache>
                <c:formatCode>General</c:formatCode>
                <c:ptCount val="15"/>
                <c:pt idx="0">
                  <c:v>2.0833333333333333E-3</c:v>
                </c:pt>
                <c:pt idx="1">
                  <c:v>9.7916666666666673E-3</c:v>
                </c:pt>
                <c:pt idx="2">
                  <c:v>2.3541666666666669E-2</c:v>
                </c:pt>
                <c:pt idx="3">
                  <c:v>4.3541666666666666E-2</c:v>
                </c:pt>
                <c:pt idx="4">
                  <c:v>6.8125000000000005E-2</c:v>
                </c:pt>
                <c:pt idx="5">
                  <c:v>9.8958333333333329E-2</c:v>
                </c:pt>
                <c:pt idx="6">
                  <c:v>0.13708333333333333</c:v>
                </c:pt>
                <c:pt idx="7">
                  <c:v>0.18645833333333334</c:v>
                </c:pt>
                <c:pt idx="8">
                  <c:v>0.26145833333333335</c:v>
                </c:pt>
                <c:pt idx="9">
                  <c:v>0.34770833333333334</c:v>
                </c:pt>
                <c:pt idx="10">
                  <c:v>0.46250000000000002</c:v>
                </c:pt>
                <c:pt idx="11">
                  <c:v>0.58041666666666669</c:v>
                </c:pt>
                <c:pt idx="12">
                  <c:v>0.71187499999999992</c:v>
                </c:pt>
                <c:pt idx="13">
                  <c:v>0.85</c:v>
                </c:pt>
                <c:pt idx="14">
                  <c:v>1</c:v>
                </c:pt>
              </c:numCache>
            </c:numRef>
          </c:yVal>
          <c:smooth val="1"/>
        </c:ser>
        <c:ser>
          <c:idx val="3"/>
          <c:order val="1"/>
          <c:tx>
            <c:v>Spannung normiert</c:v>
          </c:tx>
          <c:marker>
            <c:symbol val="none"/>
          </c:marker>
          <c:xVal>
            <c:numRef>
              <c:f>Tabelle2!$C$6:$C$20</c:f>
              <c:numCache>
                <c:formatCode>General</c:formatCode>
                <c:ptCount val="15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</c:numCache>
            </c:numRef>
          </c:xVal>
          <c:yVal>
            <c:numRef>
              <c:f>Tabelle2!$G$6:$G$20</c:f>
              <c:numCache>
                <c:formatCode>General</c:formatCode>
                <c:ptCount val="15"/>
                <c:pt idx="0">
                  <c:v>0</c:v>
                </c:pt>
                <c:pt idx="1">
                  <c:v>5.1440329218106996E-3</c:v>
                </c:pt>
                <c:pt idx="2">
                  <c:v>1.8518518518518517E-2</c:v>
                </c:pt>
                <c:pt idx="3">
                  <c:v>3.7551440329218103E-2</c:v>
                </c:pt>
                <c:pt idx="4">
                  <c:v>6.1728395061728392E-2</c:v>
                </c:pt>
                <c:pt idx="5">
                  <c:v>9.1255144032921801E-2</c:v>
                </c:pt>
                <c:pt idx="6">
                  <c:v>0.12736625514403291</c:v>
                </c:pt>
                <c:pt idx="7">
                  <c:v>0.17201646090534978</c:v>
                </c:pt>
                <c:pt idx="8">
                  <c:v>0.24691358024691357</c:v>
                </c:pt>
                <c:pt idx="9">
                  <c:v>0.33333333333333331</c:v>
                </c:pt>
                <c:pt idx="10">
                  <c:v>0.44958847736625512</c:v>
                </c:pt>
                <c:pt idx="11">
                  <c:v>0.56995884773662553</c:v>
                </c:pt>
                <c:pt idx="12">
                  <c:v>0.70473251028806572</c:v>
                </c:pt>
                <c:pt idx="13">
                  <c:v>0.84773662551440321</c:v>
                </c:pt>
                <c:pt idx="14">
                  <c:v>1</c:v>
                </c:pt>
              </c:numCache>
            </c:numRef>
          </c:yVal>
          <c:smooth val="1"/>
        </c:ser>
        <c:axId val="82569088"/>
        <c:axId val="73090944"/>
      </c:scatterChart>
      <c:valAx>
        <c:axId val="825690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Spaltbreite in mm</a:t>
                </a:r>
              </a:p>
            </c:rich>
          </c:tx>
          <c:layout/>
        </c:title>
        <c:numFmt formatCode="General" sourceLinked="1"/>
        <c:tickLblPos val="nextTo"/>
        <c:crossAx val="73090944"/>
        <c:crosses val="autoZero"/>
        <c:crossBetween val="midCat"/>
      </c:valAx>
      <c:valAx>
        <c:axId val="73090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Strahlungsfluss u. Spannung normiert</a:t>
                </a:r>
              </a:p>
            </c:rich>
          </c:tx>
          <c:layout/>
        </c:title>
        <c:numFmt formatCode="General" sourceLinked="1"/>
        <c:tickLblPos val="nextTo"/>
        <c:crossAx val="82569088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v>gemessen</c:v>
          </c:tx>
          <c:marker>
            <c:symbol val="none"/>
          </c:marker>
          <c:xVal>
            <c:numRef>
              <c:f>Tabelle3!$B$5:$B$19</c:f>
              <c:numCache>
                <c:formatCode>General</c:formatCode>
                <c:ptCount val="15"/>
                <c:pt idx="0">
                  <c:v>70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-20</c:v>
                </c:pt>
                <c:pt idx="10">
                  <c:v>-30</c:v>
                </c:pt>
                <c:pt idx="11">
                  <c:v>-40</c:v>
                </c:pt>
                <c:pt idx="12">
                  <c:v>-50</c:v>
                </c:pt>
                <c:pt idx="13">
                  <c:v>-60</c:v>
                </c:pt>
                <c:pt idx="14">
                  <c:v>-70</c:v>
                </c:pt>
              </c:numCache>
            </c:numRef>
          </c:xVal>
          <c:yVal>
            <c:numRef>
              <c:f>Tabelle3!$C$5:$C$19</c:f>
              <c:numCache>
                <c:formatCode>General</c:formatCode>
                <c:ptCount val="15"/>
                <c:pt idx="0">
                  <c:v>0.2177</c:v>
                </c:pt>
                <c:pt idx="1">
                  <c:v>1.7</c:v>
                </c:pt>
                <c:pt idx="2">
                  <c:v>2.92</c:v>
                </c:pt>
                <c:pt idx="3">
                  <c:v>3.86</c:v>
                </c:pt>
                <c:pt idx="4">
                  <c:v>4.45</c:v>
                </c:pt>
                <c:pt idx="5">
                  <c:v>4.79</c:v>
                </c:pt>
                <c:pt idx="6">
                  <c:v>4.9800000000000004</c:v>
                </c:pt>
                <c:pt idx="7">
                  <c:v>5.09</c:v>
                </c:pt>
                <c:pt idx="8">
                  <c:v>5</c:v>
                </c:pt>
                <c:pt idx="9">
                  <c:v>4.8099999999999996</c:v>
                </c:pt>
                <c:pt idx="10">
                  <c:v>4.47</c:v>
                </c:pt>
                <c:pt idx="11">
                  <c:v>3.87</c:v>
                </c:pt>
                <c:pt idx="12">
                  <c:v>2.99</c:v>
                </c:pt>
                <c:pt idx="13">
                  <c:v>1.86</c:v>
                </c:pt>
                <c:pt idx="14">
                  <c:v>0.25</c:v>
                </c:pt>
              </c:numCache>
            </c:numRef>
          </c:yVal>
          <c:smooth val="1"/>
        </c:ser>
        <c:ser>
          <c:idx val="1"/>
          <c:order val="1"/>
          <c:tx>
            <c:v>berechnet</c:v>
          </c:tx>
          <c:marker>
            <c:symbol val="none"/>
          </c:marker>
          <c:xVal>
            <c:numRef>
              <c:f>Tabelle3!$B$5:$B$19</c:f>
              <c:numCache>
                <c:formatCode>General</c:formatCode>
                <c:ptCount val="15"/>
                <c:pt idx="0">
                  <c:v>70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-20</c:v>
                </c:pt>
                <c:pt idx="10">
                  <c:v>-30</c:v>
                </c:pt>
                <c:pt idx="11">
                  <c:v>-40</c:v>
                </c:pt>
                <c:pt idx="12">
                  <c:v>-50</c:v>
                </c:pt>
                <c:pt idx="13">
                  <c:v>-60</c:v>
                </c:pt>
                <c:pt idx="14">
                  <c:v>-70</c:v>
                </c:pt>
              </c:numCache>
            </c:numRef>
          </c:xVal>
          <c:yVal>
            <c:numRef>
              <c:f>Tabelle3!$D$5:$D$19</c:f>
              <c:numCache>
                <c:formatCode>General</c:formatCode>
                <c:ptCount val="15"/>
                <c:pt idx="0">
                  <c:v>1.7408825295276542</c:v>
                </c:pt>
                <c:pt idx="1">
                  <c:v>2.5450000000000004</c:v>
                </c:pt>
                <c:pt idx="2">
                  <c:v>3.2717889333044852</c:v>
                </c:pt>
                <c:pt idx="3">
                  <c:v>3.8991662154755979</c:v>
                </c:pt>
                <c:pt idx="4">
                  <c:v>4.4080693052627931</c:v>
                </c:pt>
                <c:pt idx="5">
                  <c:v>4.7830354398002735</c:v>
                </c:pt>
                <c:pt idx="6">
                  <c:v>5.0126714628321389</c:v>
                </c:pt>
                <c:pt idx="7">
                  <c:v>5.09</c:v>
                </c:pt>
                <c:pt idx="8">
                  <c:v>5.0126714628321389</c:v>
                </c:pt>
                <c:pt idx="9">
                  <c:v>4.7830354398002735</c:v>
                </c:pt>
                <c:pt idx="10">
                  <c:v>4.4080693052627931</c:v>
                </c:pt>
                <c:pt idx="11">
                  <c:v>3.8991662154755979</c:v>
                </c:pt>
                <c:pt idx="12">
                  <c:v>3.2717889333044852</c:v>
                </c:pt>
                <c:pt idx="13">
                  <c:v>2.5450000000000004</c:v>
                </c:pt>
                <c:pt idx="14">
                  <c:v>1.7408825295276542</c:v>
                </c:pt>
              </c:numCache>
            </c:numRef>
          </c:yVal>
          <c:smooth val="1"/>
        </c:ser>
        <c:axId val="78412416"/>
        <c:axId val="78422784"/>
      </c:scatterChart>
      <c:valAx>
        <c:axId val="784124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Winkel in °</a:t>
                </a:r>
              </a:p>
            </c:rich>
          </c:tx>
          <c:layout/>
        </c:title>
        <c:numFmt formatCode="General" sourceLinked="1"/>
        <c:minorTickMark val="out"/>
        <c:tickLblPos val="nextTo"/>
        <c:crossAx val="78422784"/>
        <c:crosses val="autoZero"/>
        <c:crossBetween val="midCat"/>
      </c:valAx>
      <c:valAx>
        <c:axId val="784227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Spannung in V</a:t>
                </a:r>
              </a:p>
            </c:rich>
          </c:tx>
          <c:layout/>
        </c:title>
        <c:numFmt formatCode="General" sourceLinked="1"/>
        <c:tickLblPos val="nextTo"/>
        <c:crossAx val="78412416"/>
        <c:crosses val="autoZero"/>
        <c:crossBetween val="midCat"/>
      </c:valAx>
    </c:plotArea>
    <c:legend>
      <c:legendPos val="b"/>
      <c:layout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2"/>
          <c:order val="0"/>
          <c:tx>
            <c:v>gemessen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Tabelle3!$B$5:$B$19</c:f>
              <c:numCache>
                <c:formatCode>General</c:formatCode>
                <c:ptCount val="15"/>
                <c:pt idx="0">
                  <c:v>70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-20</c:v>
                </c:pt>
                <c:pt idx="10">
                  <c:v>-30</c:v>
                </c:pt>
                <c:pt idx="11">
                  <c:v>-40</c:v>
                </c:pt>
                <c:pt idx="12">
                  <c:v>-50</c:v>
                </c:pt>
                <c:pt idx="13">
                  <c:v>-60</c:v>
                </c:pt>
                <c:pt idx="14">
                  <c:v>-70</c:v>
                </c:pt>
              </c:numCache>
            </c:numRef>
          </c:xVal>
          <c:yVal>
            <c:numRef>
              <c:f>Tabelle3!$E$5:$E$19</c:f>
              <c:numCache>
                <c:formatCode>General</c:formatCode>
                <c:ptCount val="15"/>
                <c:pt idx="0">
                  <c:v>4.2770137524557956</c:v>
                </c:pt>
                <c:pt idx="1">
                  <c:v>33.398821218074652</c:v>
                </c:pt>
                <c:pt idx="2">
                  <c:v>57.367387033398821</c:v>
                </c:pt>
                <c:pt idx="3">
                  <c:v>75.834970530451855</c:v>
                </c:pt>
                <c:pt idx="4">
                  <c:v>87.426326129666023</c:v>
                </c:pt>
                <c:pt idx="5">
                  <c:v>94.106090373280949</c:v>
                </c:pt>
                <c:pt idx="6">
                  <c:v>97.838899803536364</c:v>
                </c:pt>
                <c:pt idx="7">
                  <c:v>100</c:v>
                </c:pt>
                <c:pt idx="8">
                  <c:v>98.231827111984288</c:v>
                </c:pt>
                <c:pt idx="9">
                  <c:v>94.499017681728873</c:v>
                </c:pt>
                <c:pt idx="10">
                  <c:v>87.819253438113947</c:v>
                </c:pt>
                <c:pt idx="11">
                  <c:v>76.031434184675845</c:v>
                </c:pt>
                <c:pt idx="12">
                  <c:v>58.742632612966602</c:v>
                </c:pt>
                <c:pt idx="13">
                  <c:v>36.54223968565816</c:v>
                </c:pt>
                <c:pt idx="14">
                  <c:v>4.9115913555992146</c:v>
                </c:pt>
              </c:numCache>
            </c:numRef>
          </c:yVal>
          <c:smooth val="1"/>
        </c:ser>
        <c:ser>
          <c:idx val="3"/>
          <c:order val="1"/>
          <c:tx>
            <c:v>ideal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Tabelle3!$B$5:$B$19</c:f>
              <c:numCache>
                <c:formatCode>General</c:formatCode>
                <c:ptCount val="15"/>
                <c:pt idx="0">
                  <c:v>70</c:v>
                </c:pt>
                <c:pt idx="1">
                  <c:v>60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  <c:pt idx="5">
                  <c:v>20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-20</c:v>
                </c:pt>
                <c:pt idx="10">
                  <c:v>-30</c:v>
                </c:pt>
                <c:pt idx="11">
                  <c:v>-40</c:v>
                </c:pt>
                <c:pt idx="12">
                  <c:v>-50</c:v>
                </c:pt>
                <c:pt idx="13">
                  <c:v>-60</c:v>
                </c:pt>
                <c:pt idx="14">
                  <c:v>-70</c:v>
                </c:pt>
              </c:numCache>
            </c:numRef>
          </c:xVal>
          <c:yVal>
            <c:numRef>
              <c:f>Tabelle3!$F$5:$F$19</c:f>
              <c:numCache>
                <c:formatCode>General</c:formatCode>
                <c:ptCount val="15"/>
                <c:pt idx="0">
                  <c:v>34.202014332566883</c:v>
                </c:pt>
                <c:pt idx="1">
                  <c:v>50.000000000000014</c:v>
                </c:pt>
                <c:pt idx="2">
                  <c:v>64.278760968653941</c:v>
                </c:pt>
                <c:pt idx="3">
                  <c:v>76.604444311897808</c:v>
                </c:pt>
                <c:pt idx="4">
                  <c:v>86.602540378443877</c:v>
                </c:pt>
                <c:pt idx="5">
                  <c:v>93.96926207859083</c:v>
                </c:pt>
                <c:pt idx="6">
                  <c:v>98.480775301220802</c:v>
                </c:pt>
                <c:pt idx="7">
                  <c:v>100</c:v>
                </c:pt>
                <c:pt idx="8">
                  <c:v>98.480775301220802</c:v>
                </c:pt>
                <c:pt idx="9">
                  <c:v>93.96926207859083</c:v>
                </c:pt>
                <c:pt idx="10">
                  <c:v>86.602540378443877</c:v>
                </c:pt>
                <c:pt idx="11">
                  <c:v>76.604444311897808</c:v>
                </c:pt>
                <c:pt idx="12">
                  <c:v>64.278760968653941</c:v>
                </c:pt>
                <c:pt idx="13">
                  <c:v>50.000000000000014</c:v>
                </c:pt>
                <c:pt idx="14">
                  <c:v>34.202014332566883</c:v>
                </c:pt>
              </c:numCache>
            </c:numRef>
          </c:yVal>
          <c:smooth val="1"/>
        </c:ser>
        <c:axId val="75046912"/>
        <c:axId val="75045120"/>
      </c:scatterChart>
      <c:valAx>
        <c:axId val="7504691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Winkel in °</a:t>
                </a:r>
              </a:p>
            </c:rich>
          </c:tx>
          <c:layout/>
        </c:title>
        <c:numFmt formatCode="General" sourceLinked="1"/>
        <c:tickLblPos val="nextTo"/>
        <c:crossAx val="75045120"/>
        <c:crosses val="autoZero"/>
        <c:crossBetween val="midCat"/>
      </c:valAx>
      <c:valAx>
        <c:axId val="75045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(U/U_max)*100%</a:t>
                </a:r>
              </a:p>
            </c:rich>
          </c:tx>
          <c:layout/>
        </c:title>
        <c:numFmt formatCode="General" sourceLinked="1"/>
        <c:tickLblPos val="nextTo"/>
        <c:crossAx val="7504691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85</xdr:row>
      <xdr:rowOff>157162</xdr:rowOff>
    </xdr:from>
    <xdr:to>
      <xdr:col>18</xdr:col>
      <xdr:colOff>76200</xdr:colOff>
      <xdr:row>100</xdr:row>
      <xdr:rowOff>42862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1266825</xdr:colOff>
      <xdr:row>85</xdr:row>
      <xdr:rowOff>100012</xdr:rowOff>
    </xdr:from>
    <xdr:to>
      <xdr:col>11</xdr:col>
      <xdr:colOff>400050</xdr:colOff>
      <xdr:row>99</xdr:row>
      <xdr:rowOff>176212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142874</xdr:colOff>
      <xdr:row>43</xdr:row>
      <xdr:rowOff>147636</xdr:rowOff>
    </xdr:from>
    <xdr:to>
      <xdr:col>20</xdr:col>
      <xdr:colOff>238125</xdr:colOff>
      <xdr:row>69</xdr:row>
      <xdr:rowOff>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285748</xdr:colOff>
      <xdr:row>5</xdr:row>
      <xdr:rowOff>47624</xdr:rowOff>
    </xdr:from>
    <xdr:to>
      <xdr:col>20</xdr:col>
      <xdr:colOff>152399</xdr:colOff>
      <xdr:row>29</xdr:row>
      <xdr:rowOff>114299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19051</xdr:colOff>
      <xdr:row>21</xdr:row>
      <xdr:rowOff>176213</xdr:rowOff>
    </xdr:from>
    <xdr:to>
      <xdr:col>16</xdr:col>
      <xdr:colOff>685801</xdr:colOff>
      <xdr:row>41</xdr:row>
      <xdr:rowOff>133351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752474</xdr:colOff>
      <xdr:row>1</xdr:row>
      <xdr:rowOff>38100</xdr:rowOff>
    </xdr:from>
    <xdr:to>
      <xdr:col>16</xdr:col>
      <xdr:colOff>638175</xdr:colOff>
      <xdr:row>20</xdr:row>
      <xdr:rowOff>180975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30</xdr:row>
      <xdr:rowOff>157162</xdr:rowOff>
    </xdr:from>
    <xdr:to>
      <xdr:col>16</xdr:col>
      <xdr:colOff>19050</xdr:colOff>
      <xdr:row>55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</xdr:row>
      <xdr:rowOff>9524</xdr:rowOff>
    </xdr:from>
    <xdr:to>
      <xdr:col>15</xdr:col>
      <xdr:colOff>733425</xdr:colOff>
      <xdr:row>28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84"/>
  <sheetViews>
    <sheetView topLeftCell="F76" workbookViewId="0">
      <selection activeCell="N73" sqref="N73"/>
    </sheetView>
  </sheetViews>
  <sheetFormatPr baseColWidth="10" defaultRowHeight="15"/>
  <cols>
    <col min="2" max="2" width="17.85546875" bestFit="1" customWidth="1"/>
    <col min="3" max="3" width="20.140625" bestFit="1" customWidth="1"/>
    <col min="4" max="4" width="13.5703125" bestFit="1" customWidth="1"/>
    <col min="5" max="5" width="20.7109375" bestFit="1" customWidth="1"/>
    <col min="7" max="7" width="35.85546875" bestFit="1" customWidth="1"/>
    <col min="8" max="8" width="31" bestFit="1" customWidth="1"/>
  </cols>
  <sheetData>
    <row r="2" spans="2:8">
      <c r="B2" t="s">
        <v>0</v>
      </c>
      <c r="C2">
        <f>MAX(C5:C84)</f>
        <v>289.7</v>
      </c>
      <c r="D2">
        <f>MAX(D5:D84)</f>
        <v>9.1</v>
      </c>
    </row>
    <row r="4" spans="2:8">
      <c r="B4" t="s">
        <v>8</v>
      </c>
      <c r="C4" t="s">
        <v>10</v>
      </c>
      <c r="D4" t="s">
        <v>9</v>
      </c>
      <c r="E4" t="s">
        <v>13</v>
      </c>
      <c r="G4" t="s">
        <v>11</v>
      </c>
      <c r="H4" t="s">
        <v>12</v>
      </c>
    </row>
    <row r="5" spans="2:8">
      <c r="B5">
        <v>462</v>
      </c>
      <c r="C5">
        <v>7.1</v>
      </c>
      <c r="D5">
        <v>0</v>
      </c>
      <c r="E5">
        <f>D5/C5</f>
        <v>0</v>
      </c>
      <c r="G5">
        <f>C5/$C$2</f>
        <v>2.4508111839834312E-2</v>
      </c>
      <c r="H5">
        <f>D5/$D$2</f>
        <v>0</v>
      </c>
    </row>
    <row r="6" spans="2:8">
      <c r="B6">
        <v>480</v>
      </c>
      <c r="C6">
        <v>8</v>
      </c>
      <c r="D6">
        <v>1.15E-2</v>
      </c>
      <c r="E6">
        <f t="shared" ref="E6:E69" si="0">D6/C6</f>
        <v>1.4375E-3</v>
      </c>
      <c r="G6">
        <f t="shared" ref="G6:G69" si="1">C6/$C$2</f>
        <v>2.7614773904038662E-2</v>
      </c>
      <c r="H6">
        <f t="shared" ref="H6:H69" si="2">D6/$D$2</f>
        <v>1.2637362637362638E-3</v>
      </c>
    </row>
    <row r="7" spans="2:8">
      <c r="B7">
        <v>500</v>
      </c>
      <c r="C7">
        <v>8.65</v>
      </c>
      <c r="D7">
        <v>2.1499999999999998E-2</v>
      </c>
      <c r="E7">
        <f t="shared" si="0"/>
        <v>2.4855491329479765E-3</v>
      </c>
      <c r="G7">
        <f t="shared" si="1"/>
        <v>2.9858474283741804E-2</v>
      </c>
      <c r="H7">
        <f t="shared" si="2"/>
        <v>2.3626373626373627E-3</v>
      </c>
    </row>
    <row r="8" spans="2:8">
      <c r="B8">
        <v>520</v>
      </c>
      <c r="C8">
        <v>10.199999999999999</v>
      </c>
      <c r="D8">
        <v>4.1599999999999998E-2</v>
      </c>
      <c r="E8">
        <f t="shared" si="0"/>
        <v>4.0784313725490198E-3</v>
      </c>
      <c r="G8">
        <f t="shared" si="1"/>
        <v>3.5208836727649288E-2</v>
      </c>
      <c r="H8">
        <f t="shared" si="2"/>
        <v>4.5714285714285718E-3</v>
      </c>
    </row>
    <row r="9" spans="2:8">
      <c r="B9">
        <v>540</v>
      </c>
      <c r="C9">
        <v>11.85</v>
      </c>
      <c r="D9">
        <v>6.83E-2</v>
      </c>
      <c r="E9">
        <f t="shared" si="0"/>
        <v>5.7637130801687763E-3</v>
      </c>
      <c r="G9">
        <f t="shared" si="1"/>
        <v>4.0904383845357266E-2</v>
      </c>
      <c r="H9">
        <f t="shared" si="2"/>
        <v>7.5054945054945053E-3</v>
      </c>
    </row>
    <row r="10" spans="2:8">
      <c r="B10">
        <v>560</v>
      </c>
      <c r="C10">
        <v>13.5</v>
      </c>
      <c r="D10">
        <v>9.8500000000000004E-2</v>
      </c>
      <c r="E10">
        <f t="shared" si="0"/>
        <v>7.2962962962962964E-3</v>
      </c>
      <c r="G10">
        <f t="shared" si="1"/>
        <v>4.6599930963065243E-2</v>
      </c>
      <c r="H10">
        <f t="shared" si="2"/>
        <v>1.0824175824175825E-2</v>
      </c>
    </row>
    <row r="11" spans="2:8">
      <c r="B11">
        <v>580</v>
      </c>
      <c r="C11">
        <v>15.5</v>
      </c>
      <c r="D11">
        <v>0.13650000000000001</v>
      </c>
      <c r="E11">
        <f t="shared" si="0"/>
        <v>8.8064516129032263E-3</v>
      </c>
      <c r="G11">
        <f t="shared" si="1"/>
        <v>5.3503624439074908E-2</v>
      </c>
      <c r="H11">
        <f t="shared" si="2"/>
        <v>1.5000000000000001E-2</v>
      </c>
    </row>
    <row r="12" spans="2:8">
      <c r="B12">
        <v>600</v>
      </c>
      <c r="C12">
        <v>16.38</v>
      </c>
      <c r="D12">
        <v>0.1633</v>
      </c>
      <c r="E12">
        <f t="shared" si="0"/>
        <v>9.9694749694749698E-3</v>
      </c>
      <c r="G12">
        <f t="shared" si="1"/>
        <v>5.6541249568519157E-2</v>
      </c>
      <c r="H12">
        <f t="shared" si="2"/>
        <v>1.7945054945054946E-2</v>
      </c>
    </row>
    <row r="13" spans="2:8">
      <c r="B13">
        <v>620</v>
      </c>
      <c r="C13">
        <v>18.95</v>
      </c>
      <c r="D13">
        <v>0.2177</v>
      </c>
      <c r="E13">
        <f t="shared" si="0"/>
        <v>1.1488126649076518E-2</v>
      </c>
      <c r="G13">
        <f t="shared" si="1"/>
        <v>6.5412495685191571E-2</v>
      </c>
      <c r="H13">
        <f t="shared" si="2"/>
        <v>2.3923076923076925E-2</v>
      </c>
    </row>
    <row r="14" spans="2:8">
      <c r="B14">
        <v>640</v>
      </c>
      <c r="C14">
        <v>18.96</v>
      </c>
      <c r="D14">
        <v>0.23599999999999999</v>
      </c>
      <c r="E14">
        <f t="shared" si="0"/>
        <v>1.2447257383966244E-2</v>
      </c>
      <c r="G14">
        <f t="shared" si="1"/>
        <v>6.5447014152571634E-2</v>
      </c>
      <c r="H14">
        <f t="shared" si="2"/>
        <v>2.5934065934065935E-2</v>
      </c>
    </row>
    <row r="15" spans="2:8">
      <c r="B15">
        <v>660</v>
      </c>
      <c r="C15">
        <v>19.829999999999998</v>
      </c>
      <c r="D15">
        <v>0.27150000000000002</v>
      </c>
      <c r="E15">
        <f t="shared" si="0"/>
        <v>1.3691376701966719E-2</v>
      </c>
      <c r="G15">
        <f t="shared" si="1"/>
        <v>6.845012081463582E-2</v>
      </c>
      <c r="H15">
        <f t="shared" si="2"/>
        <v>2.9835164835164837E-2</v>
      </c>
    </row>
    <row r="16" spans="2:8">
      <c r="B16">
        <v>680</v>
      </c>
      <c r="C16">
        <v>23.4</v>
      </c>
      <c r="D16">
        <v>0.35499999999999998</v>
      </c>
      <c r="E16">
        <f t="shared" si="0"/>
        <v>1.5170940170940171E-2</v>
      </c>
      <c r="G16">
        <f t="shared" si="1"/>
        <v>8.0773213669313088E-2</v>
      </c>
      <c r="H16">
        <f t="shared" si="2"/>
        <v>3.9010989010989011E-2</v>
      </c>
    </row>
    <row r="17" spans="2:8">
      <c r="B17">
        <v>700</v>
      </c>
      <c r="C17">
        <v>21.87</v>
      </c>
      <c r="D17">
        <v>0.35499999999999998</v>
      </c>
      <c r="E17">
        <f t="shared" si="0"/>
        <v>1.6232281664380427E-2</v>
      </c>
      <c r="G17">
        <f t="shared" si="1"/>
        <v>7.5491888160165693E-2</v>
      </c>
      <c r="H17">
        <f t="shared" si="2"/>
        <v>3.9010989010989011E-2</v>
      </c>
    </row>
    <row r="18" spans="2:8">
      <c r="B18">
        <v>720</v>
      </c>
      <c r="C18">
        <v>23.78</v>
      </c>
      <c r="D18">
        <v>0.42349999999999999</v>
      </c>
      <c r="E18">
        <f t="shared" si="0"/>
        <v>1.7809083263246425E-2</v>
      </c>
      <c r="G18">
        <f t="shared" si="1"/>
        <v>8.2084915429754921E-2</v>
      </c>
      <c r="H18">
        <f t="shared" si="2"/>
        <v>4.6538461538461535E-2</v>
      </c>
    </row>
    <row r="19" spans="2:8">
      <c r="B19">
        <v>740</v>
      </c>
      <c r="C19">
        <v>25.8</v>
      </c>
      <c r="D19">
        <v>0.5</v>
      </c>
      <c r="E19">
        <f t="shared" si="0"/>
        <v>1.937984496124031E-2</v>
      </c>
      <c r="G19">
        <f t="shared" si="1"/>
        <v>8.9057645840524682E-2</v>
      </c>
      <c r="H19">
        <f t="shared" si="2"/>
        <v>5.4945054945054944E-2</v>
      </c>
    </row>
    <row r="20" spans="2:8">
      <c r="B20">
        <v>760</v>
      </c>
      <c r="C20">
        <v>31.4</v>
      </c>
      <c r="D20">
        <v>0.66300000000000003</v>
      </c>
      <c r="E20">
        <f t="shared" si="0"/>
        <v>2.1114649681528666E-2</v>
      </c>
      <c r="G20">
        <f t="shared" si="1"/>
        <v>0.10838798757335175</v>
      </c>
      <c r="H20">
        <f t="shared" si="2"/>
        <v>7.285714285714287E-2</v>
      </c>
    </row>
    <row r="21" spans="2:8">
      <c r="B21">
        <v>780</v>
      </c>
      <c r="C21">
        <v>20.5</v>
      </c>
      <c r="D21">
        <v>0.436</v>
      </c>
      <c r="E21">
        <f t="shared" si="0"/>
        <v>2.1268292682926831E-2</v>
      </c>
      <c r="G21">
        <f t="shared" si="1"/>
        <v>7.0762858129099077E-2</v>
      </c>
      <c r="H21">
        <f t="shared" si="2"/>
        <v>4.7912087912087911E-2</v>
      </c>
    </row>
    <row r="22" spans="2:8">
      <c r="B22">
        <v>800</v>
      </c>
      <c r="C22">
        <v>23.6</v>
      </c>
      <c r="D22">
        <v>0.54469999999999996</v>
      </c>
      <c r="E22">
        <f t="shared" si="0"/>
        <v>2.3080508474576267E-2</v>
      </c>
      <c r="G22">
        <f t="shared" si="1"/>
        <v>8.146358301691406E-2</v>
      </c>
      <c r="H22">
        <f t="shared" si="2"/>
        <v>5.9857142857142859E-2</v>
      </c>
    </row>
    <row r="23" spans="2:8">
      <c r="B23">
        <v>805</v>
      </c>
      <c r="C23">
        <v>24.36</v>
      </c>
      <c r="D23">
        <v>0.56699999999999995</v>
      </c>
      <c r="E23">
        <f t="shared" si="0"/>
        <v>2.3275862068965515E-2</v>
      </c>
      <c r="G23">
        <f t="shared" si="1"/>
        <v>8.4086986537797725E-2</v>
      </c>
      <c r="H23">
        <f t="shared" si="2"/>
        <v>6.2307692307692307E-2</v>
      </c>
    </row>
    <row r="24" spans="2:8">
      <c r="B24">
        <v>810</v>
      </c>
      <c r="C24">
        <v>30.5</v>
      </c>
      <c r="D24">
        <v>0.68500000000000005</v>
      </c>
      <c r="E24">
        <f t="shared" si="0"/>
        <v>2.2459016393442624E-2</v>
      </c>
      <c r="G24">
        <f t="shared" si="1"/>
        <v>0.1052813255091474</v>
      </c>
      <c r="H24">
        <f t="shared" si="2"/>
        <v>7.5274725274725285E-2</v>
      </c>
    </row>
    <row r="25" spans="2:8">
      <c r="B25">
        <v>815</v>
      </c>
      <c r="C25">
        <v>45.25</v>
      </c>
      <c r="D25">
        <v>1.0651999999999999</v>
      </c>
      <c r="E25">
        <f t="shared" si="0"/>
        <v>2.3540331491712706E-2</v>
      </c>
      <c r="G25">
        <f t="shared" si="1"/>
        <v>0.15619606489471868</v>
      </c>
      <c r="H25">
        <f t="shared" si="2"/>
        <v>0.11705494505494506</v>
      </c>
    </row>
    <row r="26" spans="2:8">
      <c r="B26">
        <v>820</v>
      </c>
      <c r="C26">
        <v>93.6</v>
      </c>
      <c r="D26">
        <v>2.4</v>
      </c>
      <c r="E26">
        <f t="shared" si="0"/>
        <v>2.564102564102564E-2</v>
      </c>
      <c r="G26">
        <f t="shared" si="1"/>
        <v>0.32309285467725235</v>
      </c>
      <c r="H26">
        <f t="shared" si="2"/>
        <v>0.26373626373626374</v>
      </c>
    </row>
    <row r="27" spans="2:8">
      <c r="B27">
        <v>825</v>
      </c>
      <c r="C27">
        <v>143.69999999999999</v>
      </c>
      <c r="D27">
        <v>3.9129999999999998</v>
      </c>
      <c r="E27">
        <f t="shared" si="0"/>
        <v>2.7230340988169798E-2</v>
      </c>
      <c r="G27">
        <f t="shared" si="1"/>
        <v>0.49603037625129442</v>
      </c>
      <c r="H27">
        <f t="shared" si="2"/>
        <v>0.43</v>
      </c>
    </row>
    <row r="28" spans="2:8">
      <c r="B28">
        <v>830</v>
      </c>
      <c r="C28">
        <v>85.8</v>
      </c>
      <c r="D28">
        <v>2.3889999999999998</v>
      </c>
      <c r="E28">
        <f t="shared" si="0"/>
        <v>2.7843822843822842E-2</v>
      </c>
      <c r="G28">
        <f t="shared" si="1"/>
        <v>0.29616845012081466</v>
      </c>
      <c r="H28">
        <f t="shared" si="2"/>
        <v>0.26252747252747249</v>
      </c>
    </row>
    <row r="29" spans="2:8">
      <c r="B29">
        <v>840</v>
      </c>
      <c r="C29">
        <v>36.1</v>
      </c>
      <c r="D29">
        <v>0.96299999999999997</v>
      </c>
      <c r="E29">
        <f t="shared" si="0"/>
        <v>2.6675900277008308E-2</v>
      </c>
      <c r="G29">
        <f t="shared" si="1"/>
        <v>0.12461166724197446</v>
      </c>
      <c r="H29">
        <f t="shared" si="2"/>
        <v>0.10582417582417583</v>
      </c>
    </row>
    <row r="30" spans="2:8">
      <c r="B30">
        <v>850</v>
      </c>
      <c r="C30">
        <v>23.6</v>
      </c>
      <c r="D30">
        <v>0.60499999999999998</v>
      </c>
      <c r="E30">
        <f t="shared" si="0"/>
        <v>2.5635593220338981E-2</v>
      </c>
      <c r="G30">
        <f t="shared" si="1"/>
        <v>8.146358301691406E-2</v>
      </c>
      <c r="H30">
        <f t="shared" si="2"/>
        <v>6.6483516483516483E-2</v>
      </c>
    </row>
    <row r="31" spans="2:8">
      <c r="B31">
        <v>860</v>
      </c>
      <c r="C31">
        <v>25.88</v>
      </c>
      <c r="D31">
        <v>0.65700000000000003</v>
      </c>
      <c r="E31">
        <f t="shared" si="0"/>
        <v>2.538639876352396E-2</v>
      </c>
      <c r="G31">
        <f t="shared" si="1"/>
        <v>8.9333793579565071E-2</v>
      </c>
      <c r="H31">
        <f t="shared" si="2"/>
        <v>7.2197802197802211E-2</v>
      </c>
    </row>
    <row r="32" spans="2:8">
      <c r="B32">
        <v>870</v>
      </c>
      <c r="C32">
        <v>45.9</v>
      </c>
      <c r="D32">
        <v>1.1357999999999999</v>
      </c>
      <c r="E32">
        <f t="shared" si="0"/>
        <v>2.4745098039215686E-2</v>
      </c>
      <c r="G32">
        <f t="shared" si="1"/>
        <v>0.15843976527442183</v>
      </c>
      <c r="H32">
        <f t="shared" si="2"/>
        <v>0.12481318681318682</v>
      </c>
    </row>
    <row r="33" spans="2:8">
      <c r="B33">
        <v>875</v>
      </c>
      <c r="C33">
        <v>81.8</v>
      </c>
      <c r="D33">
        <v>2.173</v>
      </c>
      <c r="E33">
        <f t="shared" si="0"/>
        <v>2.6564792176039121E-2</v>
      </c>
      <c r="G33">
        <f t="shared" si="1"/>
        <v>0.28236106316879533</v>
      </c>
      <c r="H33">
        <f t="shared" si="2"/>
        <v>0.2387912087912088</v>
      </c>
    </row>
    <row r="34" spans="2:8">
      <c r="B34">
        <v>880</v>
      </c>
      <c r="C34">
        <v>203.6</v>
      </c>
      <c r="D34">
        <v>5.77</v>
      </c>
      <c r="E34">
        <f t="shared" si="0"/>
        <v>2.8339882121807464E-2</v>
      </c>
      <c r="G34">
        <f t="shared" si="1"/>
        <v>0.70279599585778396</v>
      </c>
      <c r="H34">
        <f t="shared" si="2"/>
        <v>0.63406593406593403</v>
      </c>
    </row>
    <row r="35" spans="2:8">
      <c r="B35">
        <v>885</v>
      </c>
      <c r="C35">
        <v>234.7</v>
      </c>
      <c r="D35">
        <v>6.93</v>
      </c>
      <c r="E35">
        <f t="shared" si="0"/>
        <v>2.9527055815935236E-2</v>
      </c>
      <c r="G35">
        <f t="shared" si="1"/>
        <v>0.81014842940973419</v>
      </c>
      <c r="H35">
        <f t="shared" si="2"/>
        <v>0.7615384615384615</v>
      </c>
    </row>
    <row r="36" spans="2:8">
      <c r="B36">
        <v>890</v>
      </c>
      <c r="C36">
        <v>220.6</v>
      </c>
      <c r="D36">
        <v>6.5439999999999996</v>
      </c>
      <c r="E36">
        <f t="shared" si="0"/>
        <v>2.9664551223934722E-2</v>
      </c>
      <c r="G36">
        <f t="shared" si="1"/>
        <v>0.76147739040386608</v>
      </c>
      <c r="H36">
        <f t="shared" si="2"/>
        <v>0.71912087912087908</v>
      </c>
    </row>
    <row r="37" spans="2:8">
      <c r="B37">
        <v>895</v>
      </c>
      <c r="C37">
        <v>196.4</v>
      </c>
      <c r="D37">
        <v>5.91</v>
      </c>
      <c r="E37">
        <f t="shared" si="0"/>
        <v>3.0091649694501017E-2</v>
      </c>
      <c r="G37">
        <f t="shared" si="1"/>
        <v>0.67794269934414919</v>
      </c>
      <c r="H37">
        <f t="shared" si="2"/>
        <v>0.64945054945054947</v>
      </c>
    </row>
    <row r="38" spans="2:8">
      <c r="B38">
        <v>900</v>
      </c>
      <c r="C38">
        <v>193.8</v>
      </c>
      <c r="D38">
        <v>5.6749999999999998</v>
      </c>
      <c r="E38">
        <f t="shared" si="0"/>
        <v>2.9282765737874094E-2</v>
      </c>
      <c r="G38">
        <f t="shared" si="1"/>
        <v>0.66896789782533661</v>
      </c>
      <c r="H38">
        <f t="shared" si="2"/>
        <v>0.62362637362637363</v>
      </c>
    </row>
    <row r="39" spans="2:8">
      <c r="B39">
        <v>912.7</v>
      </c>
      <c r="C39">
        <v>219.74</v>
      </c>
      <c r="D39">
        <v>6.63</v>
      </c>
      <c r="E39">
        <f t="shared" si="0"/>
        <v>3.0172021479930825E-2</v>
      </c>
      <c r="G39">
        <f t="shared" si="1"/>
        <v>0.75850880220918193</v>
      </c>
      <c r="H39">
        <f t="shared" si="2"/>
        <v>0.72857142857142854</v>
      </c>
    </row>
    <row r="40" spans="2:8">
      <c r="B40">
        <v>920</v>
      </c>
      <c r="C40">
        <v>150.80000000000001</v>
      </c>
      <c r="D40">
        <v>4.63</v>
      </c>
      <c r="E40">
        <f t="shared" si="0"/>
        <v>3.0702917771883286E-2</v>
      </c>
      <c r="G40">
        <f t="shared" si="1"/>
        <v>0.52053848809112879</v>
      </c>
      <c r="H40">
        <f t="shared" si="2"/>
        <v>0.50879120879120876</v>
      </c>
    </row>
    <row r="41" spans="2:8">
      <c r="B41">
        <v>930</v>
      </c>
      <c r="C41">
        <v>114.8</v>
      </c>
      <c r="D41">
        <v>3.48</v>
      </c>
      <c r="E41">
        <f t="shared" si="0"/>
        <v>3.0313588850174218E-2</v>
      </c>
      <c r="G41">
        <f t="shared" si="1"/>
        <v>0.39627200552295477</v>
      </c>
      <c r="H41">
        <f t="shared" si="2"/>
        <v>0.38241758241758245</v>
      </c>
    </row>
    <row r="42" spans="2:8">
      <c r="B42">
        <v>940</v>
      </c>
      <c r="C42">
        <v>130</v>
      </c>
      <c r="D42">
        <v>3.9</v>
      </c>
      <c r="E42">
        <f t="shared" si="0"/>
        <v>0.03</v>
      </c>
      <c r="G42">
        <f t="shared" si="1"/>
        <v>0.44874007594062826</v>
      </c>
      <c r="H42">
        <f t="shared" si="2"/>
        <v>0.4285714285714286</v>
      </c>
    </row>
    <row r="43" spans="2:8">
      <c r="B43">
        <v>960</v>
      </c>
      <c r="C43">
        <v>108.1</v>
      </c>
      <c r="D43">
        <v>3.24</v>
      </c>
      <c r="E43">
        <f t="shared" si="0"/>
        <v>2.9972247918593899E-2</v>
      </c>
      <c r="G43">
        <f t="shared" si="1"/>
        <v>0.37314463237832241</v>
      </c>
      <c r="H43">
        <f t="shared" si="2"/>
        <v>0.35604395604395606</v>
      </c>
    </row>
    <row r="44" spans="2:8">
      <c r="B44">
        <v>970</v>
      </c>
      <c r="C44">
        <v>144.80000000000001</v>
      </c>
      <c r="D44">
        <v>4.3899999999999997</v>
      </c>
      <c r="E44">
        <f t="shared" si="0"/>
        <v>3.0317679558011044E-2</v>
      </c>
      <c r="G44">
        <f t="shared" si="1"/>
        <v>0.4998274076630998</v>
      </c>
      <c r="H44">
        <f t="shared" si="2"/>
        <v>0.48241758241758242</v>
      </c>
    </row>
    <row r="45" spans="2:8">
      <c r="B45">
        <v>975</v>
      </c>
      <c r="C45">
        <v>193.3</v>
      </c>
      <c r="D45">
        <v>5.85</v>
      </c>
      <c r="E45">
        <f t="shared" si="0"/>
        <v>3.0263838592860835E-2</v>
      </c>
      <c r="G45">
        <f t="shared" si="1"/>
        <v>0.66724197445633415</v>
      </c>
      <c r="H45">
        <f t="shared" si="2"/>
        <v>0.64285714285714279</v>
      </c>
    </row>
    <row r="46" spans="2:8">
      <c r="B46">
        <v>980</v>
      </c>
      <c r="C46">
        <v>279.10000000000002</v>
      </c>
      <c r="D46">
        <v>8.6999999999999993</v>
      </c>
      <c r="E46">
        <f t="shared" si="0"/>
        <v>3.117162307416696E-2</v>
      </c>
      <c r="G46">
        <f t="shared" si="1"/>
        <v>0.96341042457714887</v>
      </c>
      <c r="H46">
        <f t="shared" si="2"/>
        <v>0.95604395604395598</v>
      </c>
    </row>
    <row r="47" spans="2:8">
      <c r="B47">
        <v>985</v>
      </c>
      <c r="C47">
        <v>289.7</v>
      </c>
      <c r="D47">
        <v>9.1</v>
      </c>
      <c r="E47">
        <f t="shared" si="0"/>
        <v>3.1411805315843977E-2</v>
      </c>
      <c r="G47">
        <f t="shared" si="1"/>
        <v>1</v>
      </c>
      <c r="H47">
        <f t="shared" si="2"/>
        <v>1</v>
      </c>
    </row>
    <row r="48" spans="2:8">
      <c r="B48">
        <v>990</v>
      </c>
      <c r="C48">
        <v>245.6</v>
      </c>
      <c r="D48">
        <v>7.91</v>
      </c>
      <c r="E48">
        <f t="shared" si="0"/>
        <v>3.2206840390879482E-2</v>
      </c>
      <c r="G48">
        <f t="shared" si="1"/>
        <v>0.84777355885398686</v>
      </c>
      <c r="H48">
        <f t="shared" si="2"/>
        <v>0.86923076923076925</v>
      </c>
    </row>
    <row r="49" spans="2:8">
      <c r="B49">
        <v>995</v>
      </c>
      <c r="C49">
        <v>175.5</v>
      </c>
      <c r="D49">
        <v>5.53</v>
      </c>
      <c r="E49">
        <f t="shared" si="0"/>
        <v>3.1509971509971514E-2</v>
      </c>
      <c r="G49">
        <f t="shared" si="1"/>
        <v>0.60579910251984814</v>
      </c>
      <c r="H49">
        <f t="shared" si="2"/>
        <v>0.60769230769230775</v>
      </c>
    </row>
    <row r="50" spans="2:8">
      <c r="B50">
        <v>1000</v>
      </c>
      <c r="C50">
        <v>131</v>
      </c>
      <c r="D50">
        <v>4.08</v>
      </c>
      <c r="E50">
        <f t="shared" si="0"/>
        <v>3.1145038167938933E-2</v>
      </c>
      <c r="G50">
        <f t="shared" si="1"/>
        <v>0.45219192267863306</v>
      </c>
      <c r="H50">
        <f t="shared" si="2"/>
        <v>0.44835164835164837</v>
      </c>
    </row>
    <row r="51" spans="2:8">
      <c r="B51">
        <v>1010</v>
      </c>
      <c r="C51">
        <v>86.7</v>
      </c>
      <c r="D51">
        <v>2.5259999999999998</v>
      </c>
      <c r="E51">
        <f t="shared" si="0"/>
        <v>2.9134948096885809E-2</v>
      </c>
      <c r="G51">
        <f t="shared" si="1"/>
        <v>0.29927511218501901</v>
      </c>
      <c r="H51">
        <f t="shared" si="2"/>
        <v>0.27758241758241758</v>
      </c>
    </row>
    <row r="52" spans="2:8">
      <c r="B52">
        <v>1020</v>
      </c>
      <c r="C52">
        <v>57.5</v>
      </c>
      <c r="D52">
        <v>1.56</v>
      </c>
      <c r="E52">
        <f t="shared" si="0"/>
        <v>2.7130434782608695E-2</v>
      </c>
      <c r="G52">
        <f t="shared" si="1"/>
        <v>0.19848118743527787</v>
      </c>
      <c r="H52">
        <f t="shared" si="2"/>
        <v>0.17142857142857143</v>
      </c>
    </row>
    <row r="53" spans="2:8">
      <c r="B53">
        <v>1040</v>
      </c>
      <c r="C53">
        <v>48.3</v>
      </c>
      <c r="D53">
        <v>1.014</v>
      </c>
      <c r="E53">
        <f t="shared" si="0"/>
        <v>2.0993788819875778E-2</v>
      </c>
      <c r="G53">
        <f t="shared" si="1"/>
        <v>0.16672419744563341</v>
      </c>
      <c r="H53">
        <f t="shared" si="2"/>
        <v>0.11142857142857143</v>
      </c>
    </row>
    <row r="54" spans="2:8">
      <c r="B54">
        <v>1045</v>
      </c>
      <c r="C54">
        <v>50.5</v>
      </c>
      <c r="D54">
        <v>0.98699999999999999</v>
      </c>
      <c r="E54">
        <f t="shared" si="0"/>
        <v>1.9544554455445545E-2</v>
      </c>
      <c r="G54">
        <f t="shared" si="1"/>
        <v>0.17431826026924405</v>
      </c>
      <c r="H54">
        <f t="shared" si="2"/>
        <v>0.10846153846153847</v>
      </c>
    </row>
    <row r="55" spans="2:8">
      <c r="B55">
        <v>1050</v>
      </c>
      <c r="C55">
        <v>50.3</v>
      </c>
      <c r="D55">
        <v>0.91300000000000003</v>
      </c>
      <c r="E55">
        <f t="shared" si="0"/>
        <v>1.815109343936382E-2</v>
      </c>
      <c r="G55">
        <f t="shared" si="1"/>
        <v>0.17362789092164307</v>
      </c>
      <c r="H55">
        <f t="shared" si="2"/>
        <v>0.10032967032967034</v>
      </c>
    </row>
    <row r="56" spans="2:8">
      <c r="B56">
        <v>1060</v>
      </c>
      <c r="C56">
        <v>47</v>
      </c>
      <c r="D56">
        <v>0.68200000000000005</v>
      </c>
      <c r="E56">
        <f t="shared" si="0"/>
        <v>1.4510638297872341E-2</v>
      </c>
      <c r="G56">
        <f t="shared" si="1"/>
        <v>0.16223679668622715</v>
      </c>
      <c r="H56">
        <f t="shared" si="2"/>
        <v>7.4945054945054948E-2</v>
      </c>
    </row>
    <row r="57" spans="2:8">
      <c r="B57">
        <v>1080</v>
      </c>
      <c r="C57">
        <v>56.6</v>
      </c>
      <c r="D57">
        <v>0.55000000000000004</v>
      </c>
      <c r="E57">
        <f t="shared" si="0"/>
        <v>9.7173144876325102E-3</v>
      </c>
      <c r="G57">
        <f t="shared" si="1"/>
        <v>0.19537452537107353</v>
      </c>
      <c r="H57">
        <f t="shared" si="2"/>
        <v>6.0439560439560447E-2</v>
      </c>
    </row>
    <row r="58" spans="2:8">
      <c r="B58">
        <v>1100</v>
      </c>
      <c r="C58">
        <v>55.8</v>
      </c>
      <c r="D58">
        <v>0.32600000000000001</v>
      </c>
      <c r="E58">
        <f t="shared" si="0"/>
        <v>5.8422939068100361E-3</v>
      </c>
      <c r="G58">
        <f t="shared" si="1"/>
        <v>0.19261304798066967</v>
      </c>
      <c r="H58">
        <f t="shared" si="2"/>
        <v>3.5824175824175825E-2</v>
      </c>
    </row>
    <row r="59" spans="2:8">
      <c r="B59">
        <v>1120</v>
      </c>
      <c r="C59">
        <v>46.8</v>
      </c>
      <c r="D59">
        <v>0.153</v>
      </c>
      <c r="E59">
        <f t="shared" si="0"/>
        <v>3.2692307692307695E-3</v>
      </c>
      <c r="G59">
        <f t="shared" si="1"/>
        <v>0.16154642733862618</v>
      </c>
      <c r="H59">
        <f t="shared" si="2"/>
        <v>1.6813186813186814E-2</v>
      </c>
    </row>
    <row r="60" spans="2:8">
      <c r="B60">
        <v>1160</v>
      </c>
      <c r="C60">
        <v>35.6</v>
      </c>
      <c r="D60">
        <v>0</v>
      </c>
      <c r="E60">
        <f t="shared" si="0"/>
        <v>0</v>
      </c>
      <c r="G60">
        <f t="shared" si="1"/>
        <v>0.12288574387297205</v>
      </c>
      <c r="H60">
        <f t="shared" si="2"/>
        <v>0</v>
      </c>
    </row>
    <row r="61" spans="2:8">
      <c r="B61">
        <v>1180</v>
      </c>
      <c r="C61">
        <v>66.599999999999994</v>
      </c>
      <c r="D61">
        <v>-2.1999999999999999E-2</v>
      </c>
      <c r="E61">
        <f t="shared" si="0"/>
        <v>-3.3033033033033035E-4</v>
      </c>
      <c r="G61">
        <f t="shared" si="1"/>
        <v>0.22989299275112185</v>
      </c>
      <c r="H61">
        <f t="shared" si="2"/>
        <v>-2.4175824175824176E-3</v>
      </c>
    </row>
    <row r="62" spans="2:8">
      <c r="B62">
        <v>1200</v>
      </c>
      <c r="C62">
        <v>33.799999999999997</v>
      </c>
      <c r="D62">
        <v>-3.5999999999999997E-2</v>
      </c>
      <c r="E62">
        <f t="shared" si="0"/>
        <v>-1.0650887573964497E-3</v>
      </c>
      <c r="G62">
        <f t="shared" si="1"/>
        <v>0.11667241974456334</v>
      </c>
      <c r="H62">
        <f t="shared" si="2"/>
        <v>-3.956043956043956E-3</v>
      </c>
    </row>
    <row r="63" spans="2:8">
      <c r="B63">
        <v>1220</v>
      </c>
      <c r="C63">
        <v>28.8</v>
      </c>
      <c r="D63">
        <v>-3.7999999999999999E-2</v>
      </c>
      <c r="E63">
        <f t="shared" si="0"/>
        <v>-1.3194444444444445E-3</v>
      </c>
      <c r="G63">
        <f t="shared" si="1"/>
        <v>9.9413186054539179E-2</v>
      </c>
      <c r="H63">
        <f t="shared" si="2"/>
        <v>-4.1758241758241763E-3</v>
      </c>
    </row>
    <row r="64" spans="2:8">
      <c r="B64">
        <v>1240</v>
      </c>
      <c r="C64">
        <v>25.5</v>
      </c>
      <c r="D64">
        <v>-3.9E-2</v>
      </c>
      <c r="E64">
        <f t="shared" si="0"/>
        <v>-1.5294117647058824E-3</v>
      </c>
      <c r="G64">
        <f t="shared" si="1"/>
        <v>8.8022091819123238E-2</v>
      </c>
      <c r="H64">
        <f t="shared" si="2"/>
        <v>-4.2857142857142859E-3</v>
      </c>
    </row>
    <row r="65" spans="2:8">
      <c r="B65">
        <v>1260</v>
      </c>
      <c r="C65">
        <v>39.5</v>
      </c>
      <c r="D65">
        <v>-3.9E-2</v>
      </c>
      <c r="E65">
        <f t="shared" si="0"/>
        <v>-9.8734177215189871E-4</v>
      </c>
      <c r="G65">
        <f t="shared" si="1"/>
        <v>0.13634794615119089</v>
      </c>
      <c r="H65">
        <f t="shared" si="2"/>
        <v>-4.2857142857142859E-3</v>
      </c>
    </row>
    <row r="66" spans="2:8">
      <c r="B66">
        <v>1280</v>
      </c>
      <c r="C66">
        <v>29.3</v>
      </c>
      <c r="D66">
        <v>-3.9E-2</v>
      </c>
      <c r="E66">
        <f t="shared" si="0"/>
        <v>-1.3310580204778156E-3</v>
      </c>
      <c r="G66">
        <f t="shared" si="1"/>
        <v>0.1011391094235416</v>
      </c>
      <c r="H66">
        <f t="shared" si="2"/>
        <v>-4.2857142857142859E-3</v>
      </c>
    </row>
    <row r="67" spans="2:8">
      <c r="B67">
        <v>1300</v>
      </c>
      <c r="C67">
        <v>22.2</v>
      </c>
      <c r="D67">
        <v>-3.95E-2</v>
      </c>
      <c r="E67">
        <f t="shared" si="0"/>
        <v>-1.7792792792792793E-3</v>
      </c>
      <c r="G67">
        <f t="shared" si="1"/>
        <v>7.6630997583707283E-2</v>
      </c>
      <c r="H67">
        <f t="shared" si="2"/>
        <v>-4.3406593406593412E-3</v>
      </c>
    </row>
    <row r="68" spans="2:8">
      <c r="B68">
        <v>1320</v>
      </c>
      <c r="C68">
        <v>21.2</v>
      </c>
      <c r="D68">
        <v>-0.04</v>
      </c>
      <c r="E68">
        <f t="shared" si="0"/>
        <v>-1.8867924528301887E-3</v>
      </c>
      <c r="G68">
        <f t="shared" si="1"/>
        <v>7.3179150845702451E-2</v>
      </c>
      <c r="H68">
        <f t="shared" si="2"/>
        <v>-4.3956043956043956E-3</v>
      </c>
    </row>
    <row r="69" spans="2:8">
      <c r="B69">
        <v>1340</v>
      </c>
      <c r="C69">
        <v>20.3</v>
      </c>
      <c r="D69">
        <v>-0.04</v>
      </c>
      <c r="E69">
        <f t="shared" si="0"/>
        <v>-1.9704433497536944E-3</v>
      </c>
      <c r="G69">
        <f t="shared" si="1"/>
        <v>7.0072488781498105E-2</v>
      </c>
      <c r="H69">
        <f t="shared" si="2"/>
        <v>-4.3956043956043956E-3</v>
      </c>
    </row>
    <row r="70" spans="2:8">
      <c r="B70">
        <v>1360</v>
      </c>
      <c r="C70">
        <v>23</v>
      </c>
      <c r="D70">
        <v>-0.04</v>
      </c>
      <c r="E70">
        <f t="shared" ref="E70:E84" si="3">D70/C70</f>
        <v>-1.7391304347826088E-3</v>
      </c>
      <c r="G70">
        <f t="shared" ref="G70:G84" si="4">C70/$C$2</f>
        <v>7.9392474974111157E-2</v>
      </c>
      <c r="H70">
        <f t="shared" ref="H70:H84" si="5">D70/$D$2</f>
        <v>-4.3956043956043956E-3</v>
      </c>
    </row>
    <row r="71" spans="2:8">
      <c r="B71">
        <v>1380</v>
      </c>
      <c r="C71">
        <v>8.1999999999999993</v>
      </c>
      <c r="D71">
        <v>-0.04</v>
      </c>
      <c r="E71">
        <f t="shared" si="3"/>
        <v>-4.8780487804878057E-3</v>
      </c>
      <c r="G71">
        <f t="shared" si="4"/>
        <v>2.8305143251639627E-2</v>
      </c>
      <c r="H71">
        <f t="shared" si="5"/>
        <v>-4.3956043956043956E-3</v>
      </c>
    </row>
    <row r="72" spans="2:8">
      <c r="B72">
        <v>1400</v>
      </c>
      <c r="C72">
        <v>7.8</v>
      </c>
      <c r="D72">
        <v>-0.04</v>
      </c>
      <c r="E72">
        <f t="shared" si="3"/>
        <v>-5.1282051282051282E-3</v>
      </c>
      <c r="G72">
        <f t="shared" si="4"/>
        <v>2.6924404556437694E-2</v>
      </c>
      <c r="H72">
        <f t="shared" si="5"/>
        <v>-4.3956043956043956E-3</v>
      </c>
    </row>
    <row r="73" spans="2:8">
      <c r="B73">
        <v>1420</v>
      </c>
      <c r="C73">
        <v>23.4</v>
      </c>
      <c r="D73">
        <v>-0.04</v>
      </c>
      <c r="E73">
        <f t="shared" si="3"/>
        <v>-1.7094017094017096E-3</v>
      </c>
      <c r="G73">
        <f t="shared" si="4"/>
        <v>8.0773213669313088E-2</v>
      </c>
      <c r="H73">
        <f t="shared" si="5"/>
        <v>-4.3956043956043956E-3</v>
      </c>
    </row>
    <row r="74" spans="2:8">
      <c r="B74">
        <v>1440</v>
      </c>
      <c r="C74">
        <v>24.5</v>
      </c>
      <c r="D74">
        <v>-0.04</v>
      </c>
      <c r="E74">
        <f t="shared" si="3"/>
        <v>-1.6326530612244899E-3</v>
      </c>
      <c r="G74">
        <f t="shared" si="4"/>
        <v>8.4570245081118406E-2</v>
      </c>
      <c r="H74">
        <f t="shared" si="5"/>
        <v>-4.3956043956043956E-3</v>
      </c>
    </row>
    <row r="75" spans="2:8">
      <c r="B75">
        <v>1460</v>
      </c>
      <c r="C75">
        <v>24</v>
      </c>
      <c r="D75">
        <v>-0.04</v>
      </c>
      <c r="E75">
        <f t="shared" si="3"/>
        <v>-1.6666666666666668E-3</v>
      </c>
      <c r="G75">
        <f t="shared" si="4"/>
        <v>8.284432171211599E-2</v>
      </c>
      <c r="H75">
        <f t="shared" si="5"/>
        <v>-4.3956043956043956E-3</v>
      </c>
    </row>
    <row r="76" spans="2:8">
      <c r="B76">
        <v>1480</v>
      </c>
      <c r="C76">
        <v>45.5</v>
      </c>
      <c r="D76">
        <v>-0.04</v>
      </c>
      <c r="E76">
        <f t="shared" si="3"/>
        <v>-8.7912087912087912E-4</v>
      </c>
      <c r="G76">
        <f t="shared" si="4"/>
        <v>0.15705902657921988</v>
      </c>
      <c r="H76">
        <f t="shared" si="5"/>
        <v>-4.3956043956043956E-3</v>
      </c>
    </row>
    <row r="77" spans="2:8">
      <c r="B77">
        <v>1500</v>
      </c>
      <c r="C77">
        <v>21.2</v>
      </c>
      <c r="D77">
        <v>-0.04</v>
      </c>
      <c r="E77">
        <f t="shared" si="3"/>
        <v>-1.8867924528301887E-3</v>
      </c>
      <c r="G77">
        <f t="shared" si="4"/>
        <v>7.3179150845702451E-2</v>
      </c>
      <c r="H77">
        <f t="shared" si="5"/>
        <v>-4.3956043956043956E-3</v>
      </c>
    </row>
    <row r="78" spans="2:8">
      <c r="B78">
        <v>1520</v>
      </c>
      <c r="C78">
        <v>17.5</v>
      </c>
      <c r="D78">
        <v>-0.04</v>
      </c>
      <c r="E78">
        <f t="shared" si="3"/>
        <v>-2.2857142857142859E-3</v>
      </c>
      <c r="G78">
        <f t="shared" si="4"/>
        <v>6.0407317915084573E-2</v>
      </c>
      <c r="H78">
        <f t="shared" si="5"/>
        <v>-4.3956043956043956E-3</v>
      </c>
    </row>
    <row r="79" spans="2:8">
      <c r="B79">
        <v>1540</v>
      </c>
      <c r="C79">
        <v>24.8</v>
      </c>
      <c r="D79">
        <v>-3.9E-2</v>
      </c>
      <c r="E79">
        <f t="shared" si="3"/>
        <v>-1.5725806451612903E-3</v>
      </c>
      <c r="G79">
        <f t="shared" si="4"/>
        <v>8.560579910251985E-2</v>
      </c>
      <c r="H79">
        <f t="shared" si="5"/>
        <v>-4.2857142857142859E-3</v>
      </c>
    </row>
    <row r="80" spans="2:8">
      <c r="B80">
        <v>1560</v>
      </c>
      <c r="C80">
        <v>19.7</v>
      </c>
      <c r="D80">
        <v>-3.9E-2</v>
      </c>
      <c r="E80">
        <f t="shared" si="3"/>
        <v>-1.9796954314720812E-3</v>
      </c>
      <c r="G80">
        <f t="shared" si="4"/>
        <v>6.8001380738695202E-2</v>
      </c>
      <c r="H80">
        <f t="shared" si="5"/>
        <v>-4.2857142857142859E-3</v>
      </c>
    </row>
    <row r="81" spans="2:8">
      <c r="B81">
        <v>1580</v>
      </c>
      <c r="C81">
        <v>14.6</v>
      </c>
      <c r="D81">
        <v>-3.9E-2</v>
      </c>
      <c r="E81">
        <f t="shared" si="3"/>
        <v>-2.671232876712329E-3</v>
      </c>
      <c r="G81">
        <f t="shared" si="4"/>
        <v>5.0396962374870555E-2</v>
      </c>
      <c r="H81">
        <f t="shared" si="5"/>
        <v>-4.2857142857142859E-3</v>
      </c>
    </row>
    <row r="82" spans="2:8">
      <c r="B82">
        <v>1600</v>
      </c>
      <c r="C82">
        <v>16.7</v>
      </c>
      <c r="D82">
        <v>-3.9E-2</v>
      </c>
      <c r="E82">
        <f t="shared" si="3"/>
        <v>-2.3353293413173656E-3</v>
      </c>
      <c r="G82">
        <f t="shared" si="4"/>
        <v>5.7645840524680705E-2</v>
      </c>
      <c r="H82">
        <f t="shared" si="5"/>
        <v>-4.2857142857142859E-3</v>
      </c>
    </row>
    <row r="83" spans="2:8">
      <c r="B83">
        <v>1620</v>
      </c>
      <c r="C83">
        <v>15.45</v>
      </c>
      <c r="D83">
        <v>-3.9E-2</v>
      </c>
      <c r="E83">
        <f t="shared" si="3"/>
        <v>-2.5242718446601945E-3</v>
      </c>
      <c r="G83">
        <f t="shared" si="4"/>
        <v>5.3331032102174665E-2</v>
      </c>
      <c r="H83">
        <f t="shared" si="5"/>
        <v>-4.2857142857142859E-3</v>
      </c>
    </row>
    <row r="84" spans="2:8">
      <c r="B84">
        <v>1640</v>
      </c>
      <c r="C84">
        <v>12.6</v>
      </c>
      <c r="D84">
        <v>-3.9E-2</v>
      </c>
      <c r="E84">
        <f t="shared" si="3"/>
        <v>-3.0952380952380953E-3</v>
      </c>
      <c r="G84">
        <f t="shared" si="4"/>
        <v>4.349326889886089E-2</v>
      </c>
      <c r="H84">
        <f t="shared" si="5"/>
        <v>-4.2857142857142859E-3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2"/>
  <sheetViews>
    <sheetView tabSelected="1" topLeftCell="D13" workbookViewId="0">
      <selection activeCell="R18" sqref="R18"/>
    </sheetView>
  </sheetViews>
  <sheetFormatPr baseColWidth="10" defaultRowHeight="15"/>
  <cols>
    <col min="3" max="3" width="15.140625" bestFit="1" customWidth="1"/>
    <col min="4" max="4" width="18.42578125" bestFit="1" customWidth="1"/>
    <col min="5" max="5" width="18.42578125" customWidth="1"/>
    <col min="6" max="6" width="13.5703125" bestFit="1" customWidth="1"/>
    <col min="7" max="7" width="18.140625" bestFit="1" customWidth="1"/>
    <col min="8" max="8" width="15" bestFit="1" customWidth="1"/>
  </cols>
  <sheetData>
    <row r="2" spans="1:8">
      <c r="A2" s="1"/>
      <c r="B2" s="2" t="s">
        <v>2</v>
      </c>
    </row>
    <row r="3" spans="1:8">
      <c r="C3" t="s">
        <v>4</v>
      </c>
    </row>
    <row r="5" spans="1:8" ht="44.25" customHeight="1">
      <c r="C5" t="s">
        <v>1</v>
      </c>
      <c r="D5" t="s">
        <v>3</v>
      </c>
      <c r="E5" s="3" t="s">
        <v>11</v>
      </c>
      <c r="F5" t="s">
        <v>9</v>
      </c>
      <c r="G5" s="3" t="s">
        <v>12</v>
      </c>
      <c r="H5" t="s">
        <v>5</v>
      </c>
    </row>
    <row r="6" spans="1:8">
      <c r="C6">
        <v>0.1</v>
      </c>
      <c r="D6">
        <v>1</v>
      </c>
      <c r="E6">
        <f>D6/$D$22</f>
        <v>2.0833333333333333E-3</v>
      </c>
      <c r="F6">
        <v>0</v>
      </c>
      <c r="G6">
        <f>F6/$F$22</f>
        <v>0</v>
      </c>
      <c r="H6">
        <f>F6/D6</f>
        <v>0</v>
      </c>
    </row>
    <row r="7" spans="1:8">
      <c r="C7">
        <f>C6+0.1</f>
        <v>0.2</v>
      </c>
      <c r="D7">
        <v>4.7</v>
      </c>
      <c r="E7">
        <f t="shared" ref="E7:E20" si="0">D7/$D$22</f>
        <v>9.7916666666666673E-3</v>
      </c>
      <c r="F7">
        <v>0.05</v>
      </c>
      <c r="G7">
        <f t="shared" ref="G7:G20" si="1">F7/$F$22</f>
        <v>5.1440329218106996E-3</v>
      </c>
      <c r="H7">
        <f t="shared" ref="H7:H20" si="2">F7/D7</f>
        <v>1.0638297872340425E-2</v>
      </c>
    </row>
    <row r="8" spans="1:8">
      <c r="C8">
        <f t="shared" ref="C8:C20" si="3">C7+0.1</f>
        <v>0.30000000000000004</v>
      </c>
      <c r="D8">
        <v>11.3</v>
      </c>
      <c r="E8">
        <f t="shared" si="0"/>
        <v>2.3541666666666669E-2</v>
      </c>
      <c r="F8">
        <v>0.18</v>
      </c>
      <c r="G8">
        <f t="shared" si="1"/>
        <v>1.8518518518518517E-2</v>
      </c>
      <c r="H8">
        <f t="shared" si="2"/>
        <v>1.5929203539823009E-2</v>
      </c>
    </row>
    <row r="9" spans="1:8">
      <c r="C9">
        <f t="shared" si="3"/>
        <v>0.4</v>
      </c>
      <c r="D9">
        <v>20.9</v>
      </c>
      <c r="E9">
        <f t="shared" si="0"/>
        <v>4.3541666666666666E-2</v>
      </c>
      <c r="F9">
        <v>0.36499999999999999</v>
      </c>
      <c r="G9">
        <f t="shared" si="1"/>
        <v>3.7551440329218103E-2</v>
      </c>
      <c r="H9">
        <f t="shared" si="2"/>
        <v>1.7464114832535887E-2</v>
      </c>
    </row>
    <row r="10" spans="1:8">
      <c r="C10">
        <f t="shared" si="3"/>
        <v>0.5</v>
      </c>
      <c r="D10">
        <v>32.700000000000003</v>
      </c>
      <c r="E10">
        <f t="shared" si="0"/>
        <v>6.8125000000000005E-2</v>
      </c>
      <c r="F10">
        <v>0.6</v>
      </c>
      <c r="G10">
        <f t="shared" si="1"/>
        <v>6.1728395061728392E-2</v>
      </c>
      <c r="H10">
        <f t="shared" si="2"/>
        <v>1.8348623853211007E-2</v>
      </c>
    </row>
    <row r="11" spans="1:8">
      <c r="C11">
        <f t="shared" si="3"/>
        <v>0.6</v>
      </c>
      <c r="D11">
        <v>47.5</v>
      </c>
      <c r="E11">
        <f t="shared" si="0"/>
        <v>9.8958333333333329E-2</v>
      </c>
      <c r="F11">
        <v>0.88700000000000001</v>
      </c>
      <c r="G11">
        <f t="shared" si="1"/>
        <v>9.1255144032921801E-2</v>
      </c>
      <c r="H11">
        <f t="shared" si="2"/>
        <v>1.8673684210526315E-2</v>
      </c>
    </row>
    <row r="12" spans="1:8">
      <c r="C12">
        <f t="shared" si="3"/>
        <v>0.7</v>
      </c>
      <c r="D12">
        <v>65.8</v>
      </c>
      <c r="E12">
        <f t="shared" si="0"/>
        <v>0.13708333333333333</v>
      </c>
      <c r="F12">
        <v>1.238</v>
      </c>
      <c r="G12">
        <f t="shared" si="1"/>
        <v>0.12736625514403291</v>
      </c>
      <c r="H12">
        <f t="shared" si="2"/>
        <v>1.8814589665653497E-2</v>
      </c>
    </row>
    <row r="13" spans="1:8">
      <c r="C13">
        <f t="shared" si="3"/>
        <v>0.79999999999999993</v>
      </c>
      <c r="D13">
        <v>89.5</v>
      </c>
      <c r="E13">
        <f t="shared" si="0"/>
        <v>0.18645833333333334</v>
      </c>
      <c r="F13">
        <v>1.6719999999999999</v>
      </c>
      <c r="G13">
        <f t="shared" si="1"/>
        <v>0.17201646090534978</v>
      </c>
      <c r="H13">
        <f t="shared" si="2"/>
        <v>1.8681564245810054E-2</v>
      </c>
    </row>
    <row r="14" spans="1:8">
      <c r="C14">
        <f t="shared" si="3"/>
        <v>0.89999999999999991</v>
      </c>
      <c r="D14">
        <v>125.5</v>
      </c>
      <c r="E14">
        <f t="shared" si="0"/>
        <v>0.26145833333333335</v>
      </c>
      <c r="F14">
        <v>2.4</v>
      </c>
      <c r="G14">
        <f t="shared" si="1"/>
        <v>0.24691358024691357</v>
      </c>
      <c r="H14">
        <f t="shared" si="2"/>
        <v>1.9123505976095617E-2</v>
      </c>
    </row>
    <row r="15" spans="1:8">
      <c r="C15">
        <f t="shared" si="3"/>
        <v>0.99999999999999989</v>
      </c>
      <c r="D15">
        <v>166.9</v>
      </c>
      <c r="E15">
        <f t="shared" si="0"/>
        <v>0.34770833333333334</v>
      </c>
      <c r="F15">
        <v>3.24</v>
      </c>
      <c r="G15">
        <f t="shared" si="1"/>
        <v>0.33333333333333331</v>
      </c>
      <c r="H15">
        <f t="shared" si="2"/>
        <v>1.9412822049131216E-2</v>
      </c>
    </row>
    <row r="16" spans="1:8">
      <c r="C16">
        <f t="shared" si="3"/>
        <v>1.0999999999999999</v>
      </c>
      <c r="D16">
        <v>222</v>
      </c>
      <c r="E16">
        <f t="shared" si="0"/>
        <v>0.46250000000000002</v>
      </c>
      <c r="F16">
        <v>4.37</v>
      </c>
      <c r="G16">
        <f t="shared" si="1"/>
        <v>0.44958847736625512</v>
      </c>
      <c r="H16">
        <f t="shared" si="2"/>
        <v>1.9684684684684685E-2</v>
      </c>
    </row>
    <row r="17" spans="3:8">
      <c r="C17">
        <f t="shared" si="3"/>
        <v>1.2</v>
      </c>
      <c r="D17">
        <v>278.60000000000002</v>
      </c>
      <c r="E17">
        <f t="shared" si="0"/>
        <v>0.58041666666666669</v>
      </c>
      <c r="F17">
        <v>5.54</v>
      </c>
      <c r="G17">
        <f t="shared" si="1"/>
        <v>0.56995884773662553</v>
      </c>
      <c r="H17">
        <f t="shared" si="2"/>
        <v>1.9885139985642498E-2</v>
      </c>
    </row>
    <row r="18" spans="3:8">
      <c r="C18">
        <f t="shared" si="3"/>
        <v>1.3</v>
      </c>
      <c r="D18">
        <v>341.7</v>
      </c>
      <c r="E18">
        <f t="shared" si="0"/>
        <v>0.71187499999999992</v>
      </c>
      <c r="F18">
        <v>6.85</v>
      </c>
      <c r="G18">
        <f t="shared" si="1"/>
        <v>0.70473251028806572</v>
      </c>
      <c r="H18">
        <f t="shared" si="2"/>
        <v>2.0046824700029265E-2</v>
      </c>
    </row>
    <row r="19" spans="3:8">
      <c r="C19">
        <f t="shared" si="3"/>
        <v>1.4000000000000001</v>
      </c>
      <c r="D19">
        <v>408</v>
      </c>
      <c r="E19">
        <f t="shared" si="0"/>
        <v>0.85</v>
      </c>
      <c r="F19">
        <v>8.24</v>
      </c>
      <c r="G19">
        <f t="shared" si="1"/>
        <v>0.84773662551440321</v>
      </c>
      <c r="H19">
        <f t="shared" si="2"/>
        <v>2.0196078431372548E-2</v>
      </c>
    </row>
    <row r="20" spans="3:8">
      <c r="C20">
        <f t="shared" si="3"/>
        <v>1.5000000000000002</v>
      </c>
      <c r="D20">
        <v>480</v>
      </c>
      <c r="E20">
        <f t="shared" si="0"/>
        <v>1</v>
      </c>
      <c r="F20">
        <v>9.7200000000000006</v>
      </c>
      <c r="G20">
        <f t="shared" si="1"/>
        <v>1</v>
      </c>
      <c r="H20">
        <f t="shared" si="2"/>
        <v>2.0250000000000001E-2</v>
      </c>
    </row>
    <row r="22" spans="3:8">
      <c r="C22" t="s">
        <v>18</v>
      </c>
      <c r="D22">
        <f>MAX(D6:D20)</f>
        <v>480</v>
      </c>
      <c r="F22">
        <f>MAX(F6:F20)</f>
        <v>9.7200000000000006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F21"/>
  <sheetViews>
    <sheetView topLeftCell="B1" workbookViewId="0">
      <selection activeCell="P16" sqref="P16"/>
    </sheetView>
  </sheetViews>
  <sheetFormatPr baseColWidth="10" defaultRowHeight="15"/>
  <cols>
    <col min="5" max="5" width="12.85546875" bestFit="1" customWidth="1"/>
    <col min="6" max="6" width="18.42578125" bestFit="1" customWidth="1"/>
  </cols>
  <sheetData>
    <row r="4" spans="2:6">
      <c r="B4" t="s">
        <v>7</v>
      </c>
      <c r="C4" t="s">
        <v>6</v>
      </c>
      <c r="D4" t="s">
        <v>14</v>
      </c>
      <c r="E4" t="s">
        <v>15</v>
      </c>
      <c r="F4" t="s">
        <v>17</v>
      </c>
    </row>
    <row r="5" spans="2:6">
      <c r="B5">
        <v>70</v>
      </c>
      <c r="C5">
        <v>0.2177</v>
      </c>
      <c r="D5">
        <f>$C$12*COS(B5*PI()/180)</f>
        <v>1.7408825295276542</v>
      </c>
      <c r="E5">
        <f>(C5/$C$21)*100</f>
        <v>4.2770137524557956</v>
      </c>
      <c r="F5">
        <f>(D5/$D$12)*100</f>
        <v>34.202014332566883</v>
      </c>
    </row>
    <row r="6" spans="2:6">
      <c r="B6">
        <f>B5-10</f>
        <v>60</v>
      </c>
      <c r="C6">
        <v>1.7</v>
      </c>
      <c r="D6">
        <f t="shared" ref="D6:D19" si="0">$C$12*COS(B6*PI()/180)</f>
        <v>2.5450000000000004</v>
      </c>
      <c r="E6">
        <f t="shared" ref="E6:E19" si="1">(C6/$C$21)*100</f>
        <v>33.398821218074652</v>
      </c>
      <c r="F6">
        <f t="shared" ref="F6:F19" si="2">(D6/$D$12)*100</f>
        <v>50.000000000000014</v>
      </c>
    </row>
    <row r="7" spans="2:6">
      <c r="B7">
        <f t="shared" ref="B7:B19" si="3">B6-10</f>
        <v>50</v>
      </c>
      <c r="C7">
        <v>2.92</v>
      </c>
      <c r="D7">
        <f t="shared" si="0"/>
        <v>3.2717889333044852</v>
      </c>
      <c r="E7">
        <f t="shared" si="1"/>
        <v>57.367387033398821</v>
      </c>
      <c r="F7">
        <f t="shared" si="2"/>
        <v>64.278760968653941</v>
      </c>
    </row>
    <row r="8" spans="2:6">
      <c r="B8">
        <f t="shared" si="3"/>
        <v>40</v>
      </c>
      <c r="C8">
        <v>3.86</v>
      </c>
      <c r="D8">
        <f t="shared" si="0"/>
        <v>3.8991662154755979</v>
      </c>
      <c r="E8">
        <f t="shared" si="1"/>
        <v>75.834970530451855</v>
      </c>
      <c r="F8">
        <f t="shared" si="2"/>
        <v>76.604444311897808</v>
      </c>
    </row>
    <row r="9" spans="2:6">
      <c r="B9">
        <f t="shared" si="3"/>
        <v>30</v>
      </c>
      <c r="C9">
        <v>4.45</v>
      </c>
      <c r="D9">
        <f t="shared" si="0"/>
        <v>4.4080693052627931</v>
      </c>
      <c r="E9">
        <f t="shared" si="1"/>
        <v>87.426326129666023</v>
      </c>
      <c r="F9">
        <f t="shared" si="2"/>
        <v>86.602540378443877</v>
      </c>
    </row>
    <row r="10" spans="2:6">
      <c r="B10">
        <f t="shared" si="3"/>
        <v>20</v>
      </c>
      <c r="C10">
        <v>4.79</v>
      </c>
      <c r="D10">
        <f t="shared" si="0"/>
        <v>4.7830354398002735</v>
      </c>
      <c r="E10">
        <f t="shared" si="1"/>
        <v>94.106090373280949</v>
      </c>
      <c r="F10">
        <f t="shared" si="2"/>
        <v>93.96926207859083</v>
      </c>
    </row>
    <row r="11" spans="2:6">
      <c r="B11">
        <f t="shared" si="3"/>
        <v>10</v>
      </c>
      <c r="C11">
        <v>4.9800000000000004</v>
      </c>
      <c r="D11">
        <f t="shared" si="0"/>
        <v>5.0126714628321389</v>
      </c>
      <c r="E11">
        <f t="shared" si="1"/>
        <v>97.838899803536364</v>
      </c>
      <c r="F11">
        <f t="shared" si="2"/>
        <v>98.480775301220802</v>
      </c>
    </row>
    <row r="12" spans="2:6">
      <c r="B12">
        <f t="shared" si="3"/>
        <v>0</v>
      </c>
      <c r="C12">
        <v>5.09</v>
      </c>
      <c r="D12">
        <f t="shared" si="0"/>
        <v>5.09</v>
      </c>
      <c r="E12">
        <f t="shared" si="1"/>
        <v>100</v>
      </c>
      <c r="F12">
        <f t="shared" si="2"/>
        <v>100</v>
      </c>
    </row>
    <row r="13" spans="2:6">
      <c r="B13">
        <f t="shared" si="3"/>
        <v>-10</v>
      </c>
      <c r="C13">
        <v>5</v>
      </c>
      <c r="D13">
        <f t="shared" si="0"/>
        <v>5.0126714628321389</v>
      </c>
      <c r="E13">
        <f t="shared" si="1"/>
        <v>98.231827111984288</v>
      </c>
      <c r="F13">
        <f t="shared" si="2"/>
        <v>98.480775301220802</v>
      </c>
    </row>
    <row r="14" spans="2:6">
      <c r="B14">
        <f t="shared" si="3"/>
        <v>-20</v>
      </c>
      <c r="C14">
        <v>4.8099999999999996</v>
      </c>
      <c r="D14">
        <f t="shared" si="0"/>
        <v>4.7830354398002735</v>
      </c>
      <c r="E14">
        <f t="shared" si="1"/>
        <v>94.499017681728873</v>
      </c>
      <c r="F14">
        <f t="shared" si="2"/>
        <v>93.96926207859083</v>
      </c>
    </row>
    <row r="15" spans="2:6">
      <c r="B15">
        <f t="shared" si="3"/>
        <v>-30</v>
      </c>
      <c r="C15">
        <v>4.47</v>
      </c>
      <c r="D15">
        <f t="shared" si="0"/>
        <v>4.4080693052627931</v>
      </c>
      <c r="E15">
        <f t="shared" si="1"/>
        <v>87.819253438113947</v>
      </c>
      <c r="F15">
        <f t="shared" si="2"/>
        <v>86.602540378443877</v>
      </c>
    </row>
    <row r="16" spans="2:6">
      <c r="B16">
        <f t="shared" si="3"/>
        <v>-40</v>
      </c>
      <c r="C16">
        <v>3.87</v>
      </c>
      <c r="D16">
        <f t="shared" si="0"/>
        <v>3.8991662154755979</v>
      </c>
      <c r="E16">
        <f t="shared" si="1"/>
        <v>76.031434184675845</v>
      </c>
      <c r="F16">
        <f t="shared" si="2"/>
        <v>76.604444311897808</v>
      </c>
    </row>
    <row r="17" spans="2:6">
      <c r="B17">
        <f t="shared" si="3"/>
        <v>-50</v>
      </c>
      <c r="C17">
        <v>2.99</v>
      </c>
      <c r="D17">
        <f t="shared" si="0"/>
        <v>3.2717889333044852</v>
      </c>
      <c r="E17">
        <f t="shared" si="1"/>
        <v>58.742632612966602</v>
      </c>
      <c r="F17">
        <f t="shared" si="2"/>
        <v>64.278760968653941</v>
      </c>
    </row>
    <row r="18" spans="2:6">
      <c r="B18">
        <f t="shared" si="3"/>
        <v>-60</v>
      </c>
      <c r="C18">
        <v>1.86</v>
      </c>
      <c r="D18">
        <f t="shared" si="0"/>
        <v>2.5450000000000004</v>
      </c>
      <c r="E18">
        <f t="shared" si="1"/>
        <v>36.54223968565816</v>
      </c>
      <c r="F18">
        <f t="shared" si="2"/>
        <v>50.000000000000014</v>
      </c>
    </row>
    <row r="19" spans="2:6">
      <c r="B19">
        <f t="shared" si="3"/>
        <v>-70</v>
      </c>
      <c r="C19">
        <v>0.25</v>
      </c>
      <c r="D19">
        <f t="shared" si="0"/>
        <v>1.7408825295276542</v>
      </c>
      <c r="E19">
        <f t="shared" si="1"/>
        <v>4.9115913555992146</v>
      </c>
      <c r="F19">
        <f t="shared" si="2"/>
        <v>34.202014332566883</v>
      </c>
    </row>
    <row r="21" spans="2:6">
      <c r="B21" t="s">
        <v>16</v>
      </c>
      <c r="C21">
        <f>MAX(C5:C19)</f>
        <v>5.09</v>
      </c>
      <c r="D21">
        <f>MAX(D5:D19)</f>
        <v>5.09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Opto-El 03</dc:creator>
  <cp:lastModifiedBy>juergen</cp:lastModifiedBy>
  <dcterms:created xsi:type="dcterms:W3CDTF">2012-05-15T10:19:54Z</dcterms:created>
  <dcterms:modified xsi:type="dcterms:W3CDTF">2012-06-04T08:03:33Z</dcterms:modified>
</cp:coreProperties>
</file>